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thomas_hajj_mass_gov/Documents/Desktop/"/>
    </mc:Choice>
  </mc:AlternateContent>
  <xr:revisionPtr revIDLastSave="0" documentId="8_{B02AC2A9-924F-48CB-ACBF-A5E74D2AB909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System-Level" sheetId="1" r:id="rId1"/>
  </sheets>
  <definedNames>
    <definedName name="MaximumDollarInputValue">#REF!</definedName>
    <definedName name="MinimumDollarInputValu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71" i="1"/>
  <c r="C62" i="1"/>
  <c r="C55" i="1"/>
  <c r="C45" i="1"/>
  <c r="C39" i="1"/>
  <c r="C34" i="1"/>
  <c r="C24" i="1"/>
  <c r="C26" i="1" s="1"/>
  <c r="C40" i="1" l="1"/>
  <c r="C46" i="1" s="1"/>
  <c r="C27" i="1"/>
  <c r="C63" i="1"/>
  <c r="C72" i="1" s="1"/>
  <c r="C76" i="1" s="1"/>
  <c r="C79" i="1" s="1"/>
</calcChain>
</file>

<file path=xl/sharedStrings.xml><?xml version="1.0" encoding="utf-8"?>
<sst xmlns="http://schemas.openxmlformats.org/spreadsheetml/2006/main" count="265" uniqueCount="172">
  <si>
    <t>RPO-138</t>
  </si>
  <si>
    <t xml:space="preserve">Legal Name(s) of Corporate Affiliate(s) For Which This Financial Statements File Will Be Completed    </t>
  </si>
  <si>
    <t>Affiliated Pediatric Practices, L.L.C.</t>
  </si>
  <si>
    <t>Atrius Health, Inc.</t>
  </si>
  <si>
    <t>Behavioral Health Network</t>
  </si>
  <si>
    <t>Boston Health Care for the Homeless Program, Inc.</t>
  </si>
  <si>
    <t>CentMass Association of Physicians, Inc.</t>
  </si>
  <si>
    <t>Charles River Medical Associates, PC</t>
  </si>
  <si>
    <t>Community Care Cooperative, Inc.</t>
  </si>
  <si>
    <t>East Boston Neighborhood Health Center Corporation</t>
  </si>
  <si>
    <t>Emerson IPA, Inc.</t>
  </si>
  <si>
    <t>Encompass Health Corporation</t>
  </si>
  <si>
    <t>Franciscan Hospital for Children, Inc.</t>
  </si>
  <si>
    <t>Franciscan Pediatrics, inc.</t>
  </si>
  <si>
    <t>Hallmark Health IPA</t>
  </si>
  <si>
    <t>Harbor Health Services, Inc.</t>
  </si>
  <si>
    <t>High Point Treatment Center, Inc.</t>
  </si>
  <si>
    <t>Highland Healthcare Associates IPA, Inc.</t>
  </si>
  <si>
    <t>Mount Auburn Cambridge Independent Practice Association, Inc.</t>
  </si>
  <si>
    <t>New England Orthopedic Surgeons, Inc.</t>
  </si>
  <si>
    <t>Quest Diagnostics Incorporated</t>
  </si>
  <si>
    <t>UnitedHealth Group, Inc.</t>
  </si>
  <si>
    <t>MedExpress Urgen Care - Massachusetts; MedExpress Primary Care - Massachusetts</t>
  </si>
  <si>
    <t>Reliant Medical Group</t>
  </si>
  <si>
    <t>Universal Health Services, Inc.</t>
  </si>
  <si>
    <t>Upham's Corner Health Committee, Inc.</t>
  </si>
  <si>
    <t>Valley Medical Group, P.C.</t>
  </si>
  <si>
    <t>N/A</t>
  </si>
  <si>
    <t>System-Level or Physician Practice</t>
  </si>
  <si>
    <t>System-Level</t>
  </si>
  <si>
    <t>Physician Practice</t>
  </si>
  <si>
    <t>RPO-140</t>
  </si>
  <si>
    <t>Financial Statements Year</t>
  </si>
  <si>
    <t>1/1/2020 - 12/31/2020</t>
  </si>
  <si>
    <t>7/1/2020 - 6/30/2021</t>
  </si>
  <si>
    <t>7/1/2019 - 6/30/2020</t>
  </si>
  <si>
    <t>10/1/2019 - 9/30/2020</t>
  </si>
  <si>
    <t>BALANCE SHEET</t>
  </si>
  <si>
    <t>Data</t>
  </si>
  <si>
    <t>ASSETS</t>
  </si>
  <si>
    <t>CURRENT ASSETS</t>
  </si>
  <si>
    <t>RPO-141</t>
  </si>
  <si>
    <t>Cash and Cash Equivalents</t>
  </si>
  <si>
    <t>RPO-142</t>
  </si>
  <si>
    <t>Short Term Investments</t>
  </si>
  <si>
    <t>RPO-143</t>
  </si>
  <si>
    <t>Current Assets Whose Use is Limited</t>
  </si>
  <si>
    <t xml:space="preserve">RECEIVABLES </t>
  </si>
  <si>
    <t>RPO-144</t>
  </si>
  <si>
    <t>Net Patient Accounts Receivable</t>
  </si>
  <si>
    <t>RPO-145</t>
  </si>
  <si>
    <t>Receivables Due From Affiliates</t>
  </si>
  <si>
    <t>RPO-146</t>
  </si>
  <si>
    <t>Third Party Settlements</t>
  </si>
  <si>
    <t>RPO-147</t>
  </si>
  <si>
    <t>Other Current Assets</t>
  </si>
  <si>
    <t>RPO-148</t>
  </si>
  <si>
    <t>Total Current Assets</t>
  </si>
  <si>
    <t>NON-CURRENT ASSETS</t>
  </si>
  <si>
    <t>RPO-149</t>
  </si>
  <si>
    <t>Non-Current Assets Whose Use is Limited</t>
  </si>
  <si>
    <t>RPO-150</t>
  </si>
  <si>
    <t>Contribution Receivables</t>
  </si>
  <si>
    <t>RPO-151</t>
  </si>
  <si>
    <t>Interest in Net Assets</t>
  </si>
  <si>
    <t>RPO-152</t>
  </si>
  <si>
    <t>Investment in Affiliates</t>
  </si>
  <si>
    <t>RPO-153</t>
  </si>
  <si>
    <t>Gross Property Plant and Equipment</t>
  </si>
  <si>
    <t>RPO-154</t>
  </si>
  <si>
    <t>Less:  Accumulated Depreciation</t>
  </si>
  <si>
    <t>RPO-155</t>
  </si>
  <si>
    <t>Net Property Plant and Equipment</t>
  </si>
  <si>
    <t>RPO-156</t>
  </si>
  <si>
    <t>Other Non-Current Assets</t>
  </si>
  <si>
    <t>RPO-157</t>
  </si>
  <si>
    <t>Total Non-Current Assets</t>
  </si>
  <si>
    <t>RPO-158</t>
  </si>
  <si>
    <t>Total Assets</t>
  </si>
  <si>
    <t>LIABILITIES AND NET ASSETS or EQUITY</t>
  </si>
  <si>
    <t>CURRENT LIABILITIES</t>
  </si>
  <si>
    <t>RPO-159</t>
  </si>
  <si>
    <t>Current Long Term Debt</t>
  </si>
  <si>
    <t>RPO-160</t>
  </si>
  <si>
    <t>Estimated Third Party Settlements</t>
  </si>
  <si>
    <t>RPO-161</t>
  </si>
  <si>
    <t>Current Liabilities Due to Affiliates</t>
  </si>
  <si>
    <t>RPO-162</t>
  </si>
  <si>
    <t>Other Current Liabilities</t>
  </si>
  <si>
    <t>RPO-163</t>
  </si>
  <si>
    <t>Total Current Liabilities</t>
  </si>
  <si>
    <t>LONG-TERM LIABILITIES</t>
  </si>
  <si>
    <t>RPO-164</t>
  </si>
  <si>
    <t>Long Term Debt Net of Current Portion</t>
  </si>
  <si>
    <t>RPO-165</t>
  </si>
  <si>
    <t>Non-Current Liabilities Due to Affiliates</t>
  </si>
  <si>
    <t>RPO-166</t>
  </si>
  <si>
    <t>Other Non-Current Liabilities</t>
  </si>
  <si>
    <t>RPO-167</t>
  </si>
  <si>
    <t>Total Non-Current Liabilities</t>
  </si>
  <si>
    <t>RPO-168</t>
  </si>
  <si>
    <t xml:space="preserve">Total Liabilities  </t>
  </si>
  <si>
    <t>NET ASSETS or EQUITY</t>
  </si>
  <si>
    <t>RPO-169</t>
  </si>
  <si>
    <t>Net Unrestricted Assets</t>
  </si>
  <si>
    <t>RPO-170</t>
  </si>
  <si>
    <t>Net Temporarily Restricted Assets</t>
  </si>
  <si>
    <t>RPO-171</t>
  </si>
  <si>
    <t>Net Permanently Restricted Assets</t>
  </si>
  <si>
    <t>RPO-172</t>
  </si>
  <si>
    <t>TOTAL NET ASSETS or EQUITY</t>
  </si>
  <si>
    <t>RPO-173</t>
  </si>
  <si>
    <t>TOTAL LIABILITIES AND NET ASSETS or EQUITY</t>
  </si>
  <si>
    <t>STATEMENT OF OPERATIONS</t>
  </si>
  <si>
    <t>OPERATING REVENUE</t>
  </si>
  <si>
    <t>RPO-174</t>
  </si>
  <si>
    <t>Net Patient Service Revenue</t>
  </si>
  <si>
    <t>RPO-175</t>
  </si>
  <si>
    <t>Other Operating Revenue</t>
  </si>
  <si>
    <t>RPO-175A</t>
  </si>
  <si>
    <t>Other Operating Revenue: Federal COVID-19 Relief Funds</t>
  </si>
  <si>
    <t>RPO-175B</t>
  </si>
  <si>
    <t>Other Operating Revenue: State &amp; Other COVID-19 Relief Funds</t>
  </si>
  <si>
    <t>RPO-176</t>
  </si>
  <si>
    <t>Net Assets Released From Restrictions Used for Operations</t>
  </si>
  <si>
    <t>RPO-177</t>
  </si>
  <si>
    <t>Total Operating Revenue</t>
  </si>
  <si>
    <t>NON-OPERATING REVENUE</t>
  </si>
  <si>
    <t>RPO-178</t>
  </si>
  <si>
    <t>Investment Income</t>
  </si>
  <si>
    <t>RPO-179</t>
  </si>
  <si>
    <t>Net Contribution Revenue</t>
  </si>
  <si>
    <t>RPO-180</t>
  </si>
  <si>
    <t>Change in Interest in Net Assets</t>
  </si>
  <si>
    <t>RPO-181</t>
  </si>
  <si>
    <t>Non-Operating Gains / Losses</t>
  </si>
  <si>
    <t>RPO-182</t>
  </si>
  <si>
    <t>Equity Method of Alternative Investment</t>
  </si>
  <si>
    <t>RPO-183</t>
  </si>
  <si>
    <t>Total Non-Operating Revenue</t>
  </si>
  <si>
    <t>RPO-184</t>
  </si>
  <si>
    <t>Total Unrestricted Revenue, Gains, and Other Support</t>
  </si>
  <si>
    <t>EXPENSES</t>
  </si>
  <si>
    <t>RPO-185</t>
  </si>
  <si>
    <t>Salary and Benefit Expense</t>
  </si>
  <si>
    <t>RPO-186</t>
  </si>
  <si>
    <t>Depreciation and Amortization Expense</t>
  </si>
  <si>
    <t>RPO-187</t>
  </si>
  <si>
    <t>Interest Expense</t>
  </si>
  <si>
    <t>RPO-188</t>
  </si>
  <si>
    <t>Health Safety Net Assessment</t>
  </si>
  <si>
    <t>RPO-189</t>
  </si>
  <si>
    <t xml:space="preserve">Other Operating Expenses </t>
  </si>
  <si>
    <t>RPO-190</t>
  </si>
  <si>
    <t>Net Nonrecurring Gains and Losses</t>
  </si>
  <si>
    <t>RPO-191</t>
  </si>
  <si>
    <t>Total Expenses Including Nonrecurring Gains / Losses</t>
  </si>
  <si>
    <t>RPO-192</t>
  </si>
  <si>
    <t>Total Excess of Revenue, Gains, and Other Support Over Expenses</t>
  </si>
  <si>
    <t>OTHER CHANGES IN UNRESTRICTED NET ASSETS</t>
  </si>
  <si>
    <t>RPO-193</t>
  </si>
  <si>
    <t>Transfers from / to Parent and Affiliates</t>
  </si>
  <si>
    <t>RPO-194</t>
  </si>
  <si>
    <t>Other Changes in Unrestricted Net Assets</t>
  </si>
  <si>
    <t>RPO-195</t>
  </si>
  <si>
    <t>Sub-Total Increase or Decrease in Unrestricted Net Assets</t>
  </si>
  <si>
    <t>RPO-196</t>
  </si>
  <si>
    <t>Changes in Unrestricted Assets Related to Pension Activities</t>
  </si>
  <si>
    <t>RPO-197</t>
  </si>
  <si>
    <t>Changes in Accounting Principles</t>
  </si>
  <si>
    <t>RPO-198</t>
  </si>
  <si>
    <t>Total Increase or Decrease in Unrestricted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</si>
</sst>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1" applyNumberFormat="0" applyAlignment="0" applyProtection="0"/>
    <xf numFmtId="0" fontId="13" fillId="7" borderId="12" applyNumberFormat="0" applyAlignment="0" applyProtection="0"/>
    <xf numFmtId="0" fontId="14" fillId="7" borderId="11" applyNumberFormat="0" applyAlignment="0" applyProtection="0"/>
    <xf numFmtId="0" fontId="15" fillId="0" borderId="13" applyNumberFormat="0" applyFill="0" applyAlignment="0" applyProtection="0"/>
    <xf numFmtId="0" fontId="16" fillId="8" borderId="14" applyNumberFormat="0" applyAlignment="0" applyProtection="0"/>
    <xf numFmtId="0" fontId="17" fillId="0" borderId="0" applyNumberFormat="0" applyFill="0" applyBorder="0" applyAlignment="0" applyProtection="0"/>
    <xf numFmtId="0" fontId="4" fillId="9" borderId="15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3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5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/>
    <xf numFmtId="0" fontId="2" fillId="2" borderId="7" xfId="0" applyFont="1" applyFill="1" applyBorder="1"/>
    <xf numFmtId="0" fontId="0" fillId="0" borderId="0" xfId="0"/>
    <xf numFmtId="0" fontId="1" fillId="2" borderId="18" xfId="0" applyFont="1" applyFill="1" applyBorder="1" applyAlignment="1">
      <alignment horizontal="left" vertical="center" wrapText="1"/>
    </xf>
    <xf numFmtId="0" fontId="1" fillId="2" borderId="17" xfId="0" applyFont="1" applyFill="1" applyBorder="1"/>
    <xf numFmtId="0" fontId="0" fillId="0" borderId="0" xfId="0"/>
    <xf numFmtId="42" fontId="0" fillId="0" borderId="1" xfId="0" applyNumberFormat="1" applyBorder="1"/>
    <xf numFmtId="42" fontId="3" fillId="0" borderId="1" xfId="0" applyNumberFormat="1" applyFont="1" applyBorder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42" fontId="3" fillId="0" borderId="7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34" borderId="1" xfId="0" applyFont="1" applyFill="1" applyBorder="1" applyAlignment="1" applyProtection="1">
      <alignment horizontal="left" vertical="center"/>
      <protection locked="0" hidden="1"/>
    </xf>
    <xf numFmtId="0" fontId="0" fillId="0" borderId="1" xfId="0" applyFon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0"/>
  <sheetViews>
    <sheetView tabSelected="1" topLeftCell="U1" zoomScale="80" zoomScaleNormal="80" workbookViewId="0">
      <selection activeCell="AE13" sqref="AE13"/>
    </sheetView>
  </sheetViews>
  <sheetFormatPr defaultColWidth="9.140625" defaultRowHeight="15"/>
  <cols>
    <col min="1" max="1" width="9.140625" style="13"/>
    <col min="2" max="2" width="64" style="13" customWidth="1"/>
    <col min="3" max="3" width="35.140625" style="13" bestFit="1" customWidth="1"/>
    <col min="4" max="4" width="22" style="13" bestFit="1" customWidth="1"/>
    <col min="5" max="5" width="28.140625" style="13" bestFit="1" customWidth="1"/>
    <col min="6" max="6" width="51.7109375" style="13" bestFit="1" customWidth="1"/>
    <col min="7" max="7" width="41.5703125" style="13" bestFit="1" customWidth="1"/>
    <col min="8" max="8" width="37.7109375" style="13" bestFit="1" customWidth="1"/>
    <col min="9" max="9" width="34.28515625" style="13" bestFit="1" customWidth="1"/>
    <col min="10" max="10" width="54.85546875" style="13" bestFit="1" customWidth="1"/>
    <col min="11" max="11" width="22" style="13" bestFit="1" customWidth="1"/>
    <col min="12" max="12" width="32.140625" style="13" bestFit="1" customWidth="1"/>
    <col min="13" max="13" width="38" style="13" bestFit="1" customWidth="1"/>
    <col min="14" max="14" width="26.7109375" style="13" bestFit="1" customWidth="1"/>
    <col min="15" max="15" width="22" style="13" bestFit="1" customWidth="1"/>
    <col min="16" max="16" width="28.5703125" style="13" bestFit="1" customWidth="1"/>
    <col min="17" max="17" width="33.85546875" style="13" bestFit="1" customWidth="1"/>
    <col min="18" max="18" width="41.7109375" style="13" bestFit="1" customWidth="1"/>
    <col min="19" max="19" width="65.7109375" style="13" bestFit="1" customWidth="1"/>
    <col min="20" max="20" width="40.140625" style="13" bestFit="1" customWidth="1"/>
    <col min="21" max="21" width="32.85546875" style="13" bestFit="1" customWidth="1"/>
    <col min="22" max="22" width="25.85546875" style="13" bestFit="1" customWidth="1"/>
    <col min="23" max="23" width="84.85546875" style="13" bestFit="1" customWidth="1"/>
    <col min="24" max="24" width="23.7109375" style="13" bestFit="1" customWidth="1"/>
    <col min="25" max="25" width="31.28515625" style="13" bestFit="1" customWidth="1"/>
    <col min="26" max="26" width="40.28515625" style="13" bestFit="1" customWidth="1"/>
    <col min="27" max="27" width="27" style="13" bestFit="1" customWidth="1"/>
    <col min="28" max="16384" width="9.140625" style="13"/>
  </cols>
  <sheetData>
    <row r="1" spans="1:27" ht="30.75" thickTop="1">
      <c r="A1" s="5" t="s">
        <v>0</v>
      </c>
      <c r="B1" s="1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  <c r="Z1" s="24" t="s">
        <v>25</v>
      </c>
      <c r="AA1" s="24" t="s">
        <v>26</v>
      </c>
    </row>
    <row r="2" spans="1:27">
      <c r="A2" s="6" t="s">
        <v>27</v>
      </c>
      <c r="B2" s="15" t="s">
        <v>28</v>
      </c>
      <c r="C2" s="25" t="s">
        <v>29</v>
      </c>
      <c r="D2" s="25" t="s">
        <v>29</v>
      </c>
      <c r="E2" s="25" t="s">
        <v>29</v>
      </c>
      <c r="F2" s="25" t="s">
        <v>29</v>
      </c>
      <c r="G2" s="25" t="s">
        <v>29</v>
      </c>
      <c r="H2" s="25" t="s">
        <v>29</v>
      </c>
      <c r="I2" s="25" t="s">
        <v>29</v>
      </c>
      <c r="J2" s="25" t="s">
        <v>29</v>
      </c>
      <c r="K2" s="25" t="s">
        <v>29</v>
      </c>
      <c r="L2" s="25" t="s">
        <v>29</v>
      </c>
      <c r="M2" s="25" t="s">
        <v>29</v>
      </c>
      <c r="N2" s="25" t="s">
        <v>30</v>
      </c>
      <c r="O2" s="25" t="s">
        <v>29</v>
      </c>
      <c r="P2" s="25" t="s">
        <v>29</v>
      </c>
      <c r="Q2" s="25" t="s">
        <v>29</v>
      </c>
      <c r="R2" s="25" t="s">
        <v>29</v>
      </c>
      <c r="S2" s="25" t="s">
        <v>29</v>
      </c>
      <c r="T2" s="25" t="s">
        <v>29</v>
      </c>
      <c r="U2" s="25" t="s">
        <v>29</v>
      </c>
      <c r="V2" s="25" t="s">
        <v>29</v>
      </c>
      <c r="W2" s="25" t="s">
        <v>30</v>
      </c>
      <c r="X2" s="25" t="s">
        <v>30</v>
      </c>
      <c r="Y2" s="25" t="s">
        <v>29</v>
      </c>
      <c r="Z2" s="25" t="s">
        <v>29</v>
      </c>
      <c r="AA2" s="25" t="s">
        <v>29</v>
      </c>
    </row>
    <row r="3" spans="1:27">
      <c r="A3" s="6" t="s">
        <v>31</v>
      </c>
      <c r="B3" s="15" t="s">
        <v>32</v>
      </c>
      <c r="C3" s="24" t="s">
        <v>33</v>
      </c>
      <c r="D3" s="24" t="s">
        <v>33</v>
      </c>
      <c r="E3" s="24" t="s">
        <v>34</v>
      </c>
      <c r="F3" s="24" t="s">
        <v>35</v>
      </c>
      <c r="G3" s="24" t="s">
        <v>36</v>
      </c>
      <c r="H3" s="24" t="s">
        <v>33</v>
      </c>
      <c r="I3" s="24" t="s">
        <v>33</v>
      </c>
      <c r="J3" s="24" t="s">
        <v>36</v>
      </c>
      <c r="K3" s="24" t="s">
        <v>33</v>
      </c>
      <c r="L3" s="24" t="s">
        <v>33</v>
      </c>
      <c r="M3" s="24" t="s">
        <v>36</v>
      </c>
      <c r="N3" s="24" t="s">
        <v>36</v>
      </c>
      <c r="O3" s="24" t="s">
        <v>36</v>
      </c>
      <c r="P3" s="24" t="s">
        <v>35</v>
      </c>
      <c r="Q3" s="24" t="s">
        <v>34</v>
      </c>
      <c r="R3" s="24" t="s">
        <v>33</v>
      </c>
      <c r="S3" s="24" t="s">
        <v>33</v>
      </c>
      <c r="T3" s="24" t="s">
        <v>33</v>
      </c>
      <c r="U3" s="25" t="s">
        <v>33</v>
      </c>
      <c r="V3" s="24" t="s">
        <v>33</v>
      </c>
      <c r="W3" s="24" t="s">
        <v>33</v>
      </c>
      <c r="X3" s="24" t="s">
        <v>33</v>
      </c>
      <c r="Y3" s="24" t="s">
        <v>33</v>
      </c>
      <c r="Z3" s="24" t="s">
        <v>33</v>
      </c>
      <c r="AA3" s="24" t="s">
        <v>33</v>
      </c>
    </row>
    <row r="4" spans="1:27" ht="15.75" thickBot="1">
      <c r="A4" s="31"/>
      <c r="B4" s="31"/>
      <c r="C4" s="31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thickTop="1">
      <c r="A5" s="7"/>
      <c r="B5" s="21" t="s">
        <v>37</v>
      </c>
      <c r="C5" s="21" t="s">
        <v>38</v>
      </c>
      <c r="D5" s="21" t="s">
        <v>38</v>
      </c>
      <c r="E5" s="21" t="s">
        <v>38</v>
      </c>
      <c r="F5" s="21" t="s">
        <v>38</v>
      </c>
      <c r="G5" s="21" t="s">
        <v>38</v>
      </c>
      <c r="H5" s="21" t="s">
        <v>38</v>
      </c>
      <c r="I5" s="21" t="s">
        <v>38</v>
      </c>
      <c r="J5" s="21" t="s">
        <v>38</v>
      </c>
      <c r="K5" s="21" t="s">
        <v>38</v>
      </c>
      <c r="L5" s="21" t="s">
        <v>38</v>
      </c>
      <c r="M5" s="21" t="s">
        <v>38</v>
      </c>
      <c r="N5" s="21" t="s">
        <v>38</v>
      </c>
      <c r="O5" s="21" t="s">
        <v>38</v>
      </c>
      <c r="P5" s="21" t="s">
        <v>38</v>
      </c>
      <c r="Q5" s="21" t="s">
        <v>38</v>
      </c>
      <c r="R5" s="21" t="s">
        <v>38</v>
      </c>
      <c r="S5" s="21" t="s">
        <v>38</v>
      </c>
      <c r="T5" s="21" t="s">
        <v>38</v>
      </c>
      <c r="U5" s="21" t="s">
        <v>38</v>
      </c>
      <c r="V5" s="21" t="s">
        <v>38</v>
      </c>
      <c r="W5" s="21" t="s">
        <v>38</v>
      </c>
      <c r="X5" s="21" t="s">
        <v>38</v>
      </c>
      <c r="Y5" s="21" t="s">
        <v>38</v>
      </c>
      <c r="Z5" s="21" t="s">
        <v>38</v>
      </c>
      <c r="AA5" s="21" t="s">
        <v>38</v>
      </c>
    </row>
    <row r="6" spans="1:27">
      <c r="A6" s="29" t="s">
        <v>39</v>
      </c>
      <c r="B6" s="30"/>
      <c r="C6" s="3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>
      <c r="A7" s="29" t="s">
        <v>40</v>
      </c>
      <c r="B7" s="30"/>
      <c r="C7" s="30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>
      <c r="A8" s="6" t="s">
        <v>41</v>
      </c>
      <c r="B8" s="1" t="s">
        <v>42</v>
      </c>
      <c r="C8" s="17">
        <v>93284</v>
      </c>
      <c r="D8" s="17">
        <v>254978000</v>
      </c>
      <c r="E8" s="17">
        <v>23004011</v>
      </c>
      <c r="F8" s="17">
        <v>9108808</v>
      </c>
      <c r="G8" s="17">
        <v>996885</v>
      </c>
      <c r="H8" s="17">
        <v>1266210</v>
      </c>
      <c r="I8" s="17">
        <v>12731593</v>
      </c>
      <c r="J8" s="17">
        <v>33149794</v>
      </c>
      <c r="K8" s="17">
        <v>122232</v>
      </c>
      <c r="L8" s="17">
        <v>224000000</v>
      </c>
      <c r="M8" s="17">
        <v>28040425</v>
      </c>
      <c r="N8" s="17"/>
      <c r="O8" s="17">
        <v>317309</v>
      </c>
      <c r="P8" s="17">
        <v>23326380</v>
      </c>
      <c r="Q8" s="17">
        <v>11828443</v>
      </c>
      <c r="R8" s="17">
        <v>3789979</v>
      </c>
      <c r="S8" s="17">
        <v>7781327</v>
      </c>
      <c r="T8" s="17">
        <v>3768122</v>
      </c>
      <c r="U8" s="17">
        <v>44497495</v>
      </c>
      <c r="V8" s="17">
        <v>16921000000</v>
      </c>
      <c r="W8" s="17">
        <v>553359</v>
      </c>
      <c r="X8" s="17">
        <v>113222000</v>
      </c>
      <c r="Y8" s="17">
        <v>1224490000</v>
      </c>
      <c r="Z8" s="17">
        <v>14497532</v>
      </c>
      <c r="AA8" s="17">
        <v>663756</v>
      </c>
    </row>
    <row r="9" spans="1:27">
      <c r="A9" s="6" t="s">
        <v>43</v>
      </c>
      <c r="B9" s="1" t="s">
        <v>44</v>
      </c>
      <c r="C9" s="17"/>
      <c r="D9" s="17">
        <v>12026000</v>
      </c>
      <c r="E9" s="17"/>
      <c r="F9" s="17"/>
      <c r="G9" s="17"/>
      <c r="H9" s="17"/>
      <c r="I9" s="17">
        <v>19671164</v>
      </c>
      <c r="J9" s="17">
        <v>1045427</v>
      </c>
      <c r="K9" s="17"/>
      <c r="L9" s="17"/>
      <c r="M9" s="17"/>
      <c r="N9" s="17"/>
      <c r="O9" s="17"/>
      <c r="P9" s="17"/>
      <c r="Q9" s="17"/>
      <c r="R9" s="17"/>
      <c r="S9" s="17">
        <v>329608</v>
      </c>
      <c r="T9" s="17"/>
      <c r="U9" s="17">
        <v>1113193223</v>
      </c>
      <c r="V9" s="17">
        <v>2860000000</v>
      </c>
      <c r="W9" s="17"/>
      <c r="X9" s="17"/>
      <c r="Y9" s="17"/>
      <c r="Z9" s="17"/>
      <c r="AA9" s="17"/>
    </row>
    <row r="10" spans="1:27">
      <c r="A10" s="6" t="s">
        <v>45</v>
      </c>
      <c r="B10" s="1" t="s">
        <v>46</v>
      </c>
      <c r="C10" s="17"/>
      <c r="D10" s="17">
        <v>7473000</v>
      </c>
      <c r="E10" s="17">
        <v>1014673</v>
      </c>
      <c r="F10" s="17">
        <v>5246567</v>
      </c>
      <c r="G10" s="17"/>
      <c r="H10" s="17"/>
      <c r="I10" s="17">
        <v>5216738</v>
      </c>
      <c r="J10" s="17"/>
      <c r="K10" s="17"/>
      <c r="L10" s="17">
        <v>65400000</v>
      </c>
      <c r="M10" s="17">
        <v>651093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>
      <c r="A11" s="29" t="s">
        <v>47</v>
      </c>
      <c r="B11" s="30"/>
      <c r="C11" s="3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>
      <c r="A12" s="6" t="s">
        <v>48</v>
      </c>
      <c r="B12" s="1" t="s">
        <v>49</v>
      </c>
      <c r="C12" s="17"/>
      <c r="D12" s="17">
        <v>42416000</v>
      </c>
      <c r="E12" s="17">
        <v>9667392</v>
      </c>
      <c r="F12" s="17">
        <v>5818080</v>
      </c>
      <c r="G12" s="17"/>
      <c r="H12" s="17"/>
      <c r="I12" s="17"/>
      <c r="J12" s="17">
        <v>9065888</v>
      </c>
      <c r="K12" s="17"/>
      <c r="L12" s="17">
        <v>572800000</v>
      </c>
      <c r="M12" s="17">
        <v>10674947</v>
      </c>
      <c r="N12" s="17"/>
      <c r="O12" s="17"/>
      <c r="P12" s="17">
        <v>3857812</v>
      </c>
      <c r="Q12" s="17">
        <v>7666763</v>
      </c>
      <c r="R12" s="17"/>
      <c r="S12" s="17"/>
      <c r="T12" s="17"/>
      <c r="U12" s="17">
        <v>1510307077</v>
      </c>
      <c r="V12" s="17">
        <v>12870000000</v>
      </c>
      <c r="W12" s="17">
        <v>5777313</v>
      </c>
      <c r="X12" s="17">
        <v>13324000</v>
      </c>
      <c r="Y12" s="17">
        <v>1728928000</v>
      </c>
      <c r="Z12" s="17">
        <v>933449</v>
      </c>
      <c r="AA12" s="17">
        <v>11766</v>
      </c>
    </row>
    <row r="13" spans="1:27">
      <c r="A13" s="6" t="s">
        <v>50</v>
      </c>
      <c r="B13" s="1" t="s">
        <v>51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>
        <v>9642568</v>
      </c>
      <c r="V13" s="17"/>
      <c r="W13" s="17"/>
      <c r="X13" s="17"/>
      <c r="Y13" s="17"/>
      <c r="Z13" s="17"/>
      <c r="AA13" s="17">
        <v>35666</v>
      </c>
    </row>
    <row r="14" spans="1:27">
      <c r="A14" s="6" t="s">
        <v>52</v>
      </c>
      <c r="B14" s="1" t="s">
        <v>53</v>
      </c>
      <c r="C14" s="17"/>
      <c r="D14" s="17">
        <v>60372000</v>
      </c>
      <c r="E14" s="17"/>
      <c r="F14" s="17"/>
      <c r="G14" s="17"/>
      <c r="H14" s="17"/>
      <c r="I14" s="17"/>
      <c r="J14" s="17">
        <v>2713000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>
        <v>0</v>
      </c>
      <c r="V14" s="17"/>
      <c r="W14" s="17"/>
      <c r="X14" s="17"/>
      <c r="Y14" s="17"/>
      <c r="Z14" s="17"/>
      <c r="AA14" s="17"/>
    </row>
    <row r="15" spans="1:27">
      <c r="A15" s="6" t="s">
        <v>54</v>
      </c>
      <c r="B15" s="1" t="s">
        <v>55</v>
      </c>
      <c r="C15" s="17">
        <v>4556</v>
      </c>
      <c r="D15" s="17">
        <v>75132000</v>
      </c>
      <c r="E15" s="17">
        <v>7411259</v>
      </c>
      <c r="F15" s="17">
        <v>2557325</v>
      </c>
      <c r="G15" s="17">
        <v>902</v>
      </c>
      <c r="H15" s="17"/>
      <c r="I15" s="17">
        <v>2425002</v>
      </c>
      <c r="J15" s="17">
        <v>4146836</v>
      </c>
      <c r="K15" s="17"/>
      <c r="L15" s="17">
        <v>86400000</v>
      </c>
      <c r="M15" s="17">
        <v>2499470</v>
      </c>
      <c r="N15" s="17"/>
      <c r="O15" s="17">
        <v>88609</v>
      </c>
      <c r="P15" s="17">
        <v>3065011</v>
      </c>
      <c r="Q15" s="17">
        <v>535010</v>
      </c>
      <c r="R15" s="17">
        <v>274347</v>
      </c>
      <c r="S15" s="17">
        <v>431100</v>
      </c>
      <c r="T15" s="17"/>
      <c r="U15" s="17">
        <v>380603781</v>
      </c>
      <c r="V15" s="17">
        <v>21067000000</v>
      </c>
      <c r="W15" s="17"/>
      <c r="X15" s="17">
        <v>40858000</v>
      </c>
      <c r="Y15" s="17">
        <v>328451000</v>
      </c>
      <c r="Z15" s="17">
        <v>1072638</v>
      </c>
      <c r="AA15" s="17">
        <v>44129</v>
      </c>
    </row>
    <row r="16" spans="1:27">
      <c r="A16" s="8" t="s">
        <v>56</v>
      </c>
      <c r="B16" s="2" t="s">
        <v>57</v>
      </c>
      <c r="C16" s="18">
        <f>SUM(C8:C10)+ SUM(C12:C15)</f>
        <v>97840</v>
      </c>
      <c r="D16" s="18">
        <v>452397000</v>
      </c>
      <c r="E16" s="18">
        <v>41097335</v>
      </c>
      <c r="F16" s="18">
        <v>22730780</v>
      </c>
      <c r="G16" s="18">
        <v>997787</v>
      </c>
      <c r="H16" s="18">
        <v>1266210</v>
      </c>
      <c r="I16" s="18">
        <v>40044497</v>
      </c>
      <c r="J16" s="18">
        <v>50120945</v>
      </c>
      <c r="K16" s="18">
        <v>122232</v>
      </c>
      <c r="L16" s="18">
        <v>948600000</v>
      </c>
      <c r="M16" s="18">
        <v>41865935</v>
      </c>
      <c r="N16" s="18">
        <v>0</v>
      </c>
      <c r="O16" s="18">
        <v>405918</v>
      </c>
      <c r="P16" s="18">
        <v>30249203</v>
      </c>
      <c r="Q16" s="18">
        <v>20030216</v>
      </c>
      <c r="R16" s="18">
        <v>4064326</v>
      </c>
      <c r="S16" s="18">
        <v>8542035</v>
      </c>
      <c r="T16" s="18">
        <v>3768122</v>
      </c>
      <c r="U16" s="18">
        <v>3058244144</v>
      </c>
      <c r="V16" s="18">
        <v>53718000000</v>
      </c>
      <c r="W16" s="18">
        <v>6330672</v>
      </c>
      <c r="X16" s="18">
        <v>167404000</v>
      </c>
      <c r="Y16" s="18">
        <v>3281869000</v>
      </c>
      <c r="Z16" s="18">
        <v>16503619</v>
      </c>
      <c r="AA16" s="18">
        <v>755317</v>
      </c>
    </row>
    <row r="17" spans="1:27">
      <c r="A17" s="29" t="s">
        <v>58</v>
      </c>
      <c r="B17" s="30"/>
      <c r="C17" s="3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>
      <c r="A18" s="6" t="s">
        <v>59</v>
      </c>
      <c r="B18" s="1" t="s">
        <v>60</v>
      </c>
      <c r="C18" s="17"/>
      <c r="D18" s="17">
        <v>6778000</v>
      </c>
      <c r="E18" s="17"/>
      <c r="F18" s="17">
        <v>7910268</v>
      </c>
      <c r="G18" s="17"/>
      <c r="H18" s="17"/>
      <c r="I18" s="17">
        <v>5159262</v>
      </c>
      <c r="J18" s="17">
        <v>4895849</v>
      </c>
      <c r="K18" s="17"/>
      <c r="L18" s="17"/>
      <c r="M18" s="17">
        <v>6899227</v>
      </c>
      <c r="N18" s="17"/>
      <c r="O18" s="17"/>
      <c r="P18" s="17"/>
      <c r="Q18" s="17"/>
      <c r="R18" s="17"/>
      <c r="S18" s="17">
        <v>8551979</v>
      </c>
      <c r="T18" s="17"/>
      <c r="U18" s="17"/>
      <c r="V18" s="17"/>
      <c r="W18" s="17"/>
      <c r="X18" s="17"/>
      <c r="Y18" s="17"/>
      <c r="Z18" s="17"/>
      <c r="AA18" s="17"/>
    </row>
    <row r="19" spans="1:27">
      <c r="A19" s="6" t="s">
        <v>61</v>
      </c>
      <c r="B19" s="1" t="s">
        <v>62</v>
      </c>
      <c r="C19" s="17"/>
      <c r="D19" s="17"/>
      <c r="E19" s="17"/>
      <c r="F19" s="17"/>
      <c r="G19" s="17"/>
      <c r="H19" s="17"/>
      <c r="I19" s="17"/>
      <c r="J19" s="17">
        <v>10293614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>
      <c r="A20" s="6" t="s">
        <v>63</v>
      </c>
      <c r="B20" s="1" t="s">
        <v>64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>
        <v>54482</v>
      </c>
      <c r="S20" s="17"/>
      <c r="T20" s="17"/>
      <c r="U20" s="17"/>
      <c r="V20" s="17"/>
      <c r="W20" s="17"/>
      <c r="X20" s="17"/>
      <c r="Y20" s="17"/>
      <c r="Z20" s="17"/>
      <c r="AA20" s="17"/>
    </row>
    <row r="21" spans="1:27">
      <c r="A21" s="6" t="s">
        <v>65</v>
      </c>
      <c r="B21" s="1" t="s">
        <v>66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>
        <v>520754172</v>
      </c>
      <c r="V21" s="17"/>
      <c r="W21" s="17"/>
      <c r="X21" s="17">
        <v>120000</v>
      </c>
      <c r="Y21" s="17"/>
      <c r="Z21" s="17"/>
      <c r="AA21" s="17"/>
    </row>
    <row r="22" spans="1:27">
      <c r="A22" s="6" t="s">
        <v>67</v>
      </c>
      <c r="B22" s="1" t="s">
        <v>68</v>
      </c>
      <c r="C22" s="17">
        <v>17019</v>
      </c>
      <c r="D22" s="17">
        <v>650507000</v>
      </c>
      <c r="E22" s="17">
        <v>32064996</v>
      </c>
      <c r="F22" s="17">
        <v>36080604</v>
      </c>
      <c r="G22" s="17">
        <v>123276</v>
      </c>
      <c r="H22" s="17">
        <v>1818258</v>
      </c>
      <c r="I22" s="17">
        <v>269876</v>
      </c>
      <c r="J22" s="17">
        <v>112144954</v>
      </c>
      <c r="K22" s="17">
        <v>4766</v>
      </c>
      <c r="L22" s="17">
        <v>3581000000</v>
      </c>
      <c r="M22" s="17">
        <v>72012666</v>
      </c>
      <c r="N22" s="17"/>
      <c r="O22" s="17"/>
      <c r="P22" s="17">
        <v>50188858</v>
      </c>
      <c r="Q22" s="17">
        <v>20128652</v>
      </c>
      <c r="R22" s="17">
        <v>151331</v>
      </c>
      <c r="S22" s="17">
        <v>2923890</v>
      </c>
      <c r="T22" s="17">
        <v>5811972</v>
      </c>
      <c r="U22" s="17">
        <v>4619377918</v>
      </c>
      <c r="V22" s="17">
        <v>13856000000</v>
      </c>
      <c r="W22" s="17"/>
      <c r="X22" s="17">
        <v>230799000</v>
      </c>
      <c r="Y22" s="17">
        <v>9885888000</v>
      </c>
      <c r="Z22" s="17">
        <v>16393873</v>
      </c>
      <c r="AA22" s="17">
        <v>13172905</v>
      </c>
    </row>
    <row r="23" spans="1:27">
      <c r="A23" s="6" t="s">
        <v>69</v>
      </c>
      <c r="B23" s="1" t="s">
        <v>70</v>
      </c>
      <c r="C23" s="17">
        <v>17019</v>
      </c>
      <c r="D23" s="17">
        <v>433758000</v>
      </c>
      <c r="E23" s="17">
        <v>8063692</v>
      </c>
      <c r="F23" s="17">
        <v>8254831</v>
      </c>
      <c r="G23" s="17">
        <v>117704</v>
      </c>
      <c r="H23" s="17">
        <v>1342744</v>
      </c>
      <c r="I23" s="17">
        <v>72969</v>
      </c>
      <c r="J23" s="17">
        <v>46280630</v>
      </c>
      <c r="K23" s="17">
        <v>4766</v>
      </c>
      <c r="L23" s="17">
        <v>1374400000</v>
      </c>
      <c r="M23" s="17">
        <v>47382588</v>
      </c>
      <c r="N23" s="17"/>
      <c r="O23" s="17"/>
      <c r="P23" s="17">
        <v>17945357</v>
      </c>
      <c r="Q23" s="17">
        <v>10752228</v>
      </c>
      <c r="R23" s="17">
        <v>151331</v>
      </c>
      <c r="S23" s="17">
        <v>2589389</v>
      </c>
      <c r="T23" s="17">
        <v>4882854</v>
      </c>
      <c r="U23" s="17">
        <v>2992182380</v>
      </c>
      <c r="V23" s="17">
        <v>5230000000</v>
      </c>
      <c r="W23" s="17"/>
      <c r="X23" s="17">
        <v>43587000</v>
      </c>
      <c r="Y23" s="17">
        <v>4512764000</v>
      </c>
      <c r="Z23" s="17">
        <v>11496314</v>
      </c>
      <c r="AA23" s="17">
        <v>11097696</v>
      </c>
    </row>
    <row r="24" spans="1:27">
      <c r="A24" s="8" t="s">
        <v>71</v>
      </c>
      <c r="B24" s="2" t="s">
        <v>72</v>
      </c>
      <c r="C24" s="18">
        <f>C22-C23</f>
        <v>0</v>
      </c>
      <c r="D24" s="18">
        <v>216749000</v>
      </c>
      <c r="E24" s="18">
        <v>24001304</v>
      </c>
      <c r="F24" s="18">
        <v>27825773</v>
      </c>
      <c r="G24" s="18">
        <v>5572</v>
      </c>
      <c r="H24" s="18">
        <v>475514</v>
      </c>
      <c r="I24" s="18">
        <v>196907</v>
      </c>
      <c r="J24" s="18">
        <v>65864324</v>
      </c>
      <c r="K24" s="18">
        <v>0</v>
      </c>
      <c r="L24" s="18">
        <v>2206600000</v>
      </c>
      <c r="M24" s="18">
        <v>24630078</v>
      </c>
      <c r="N24" s="18">
        <v>0</v>
      </c>
      <c r="O24" s="18">
        <v>0</v>
      </c>
      <c r="P24" s="18">
        <v>32243501</v>
      </c>
      <c r="Q24" s="18">
        <v>9376424</v>
      </c>
      <c r="R24" s="18">
        <v>0</v>
      </c>
      <c r="S24" s="18">
        <v>334501</v>
      </c>
      <c r="T24" s="18">
        <v>929118</v>
      </c>
      <c r="U24" s="18">
        <v>1627195538</v>
      </c>
      <c r="V24" s="18">
        <v>8626000000</v>
      </c>
      <c r="W24" s="18">
        <v>0</v>
      </c>
      <c r="X24" s="18">
        <v>187212000</v>
      </c>
      <c r="Y24" s="18">
        <v>5373124000</v>
      </c>
      <c r="Z24" s="18">
        <v>4897559</v>
      </c>
      <c r="AA24" s="18">
        <v>2075209</v>
      </c>
    </row>
    <row r="25" spans="1:27">
      <c r="A25" s="6" t="s">
        <v>73</v>
      </c>
      <c r="B25" s="1" t="s">
        <v>74</v>
      </c>
      <c r="C25" s="17"/>
      <c r="D25" s="17">
        <v>439398000</v>
      </c>
      <c r="E25" s="17">
        <v>1587424</v>
      </c>
      <c r="F25" s="17">
        <v>23183495</v>
      </c>
      <c r="G25" s="17"/>
      <c r="H25" s="17">
        <v>237140</v>
      </c>
      <c r="I25" s="17"/>
      <c r="J25" s="17">
        <v>863331</v>
      </c>
      <c r="K25" s="17"/>
      <c r="L25" s="17">
        <v>3290700000</v>
      </c>
      <c r="M25" s="17">
        <v>739304</v>
      </c>
      <c r="N25" s="17"/>
      <c r="O25" s="17"/>
      <c r="P25" s="17">
        <v>8370540</v>
      </c>
      <c r="Q25" s="17">
        <v>162476</v>
      </c>
      <c r="R25" s="17"/>
      <c r="S25" s="17">
        <v>1071790</v>
      </c>
      <c r="T25" s="17">
        <v>5000</v>
      </c>
      <c r="U25" s="17">
        <v>8819912201</v>
      </c>
      <c r="V25" s="17">
        <v>134945000000</v>
      </c>
      <c r="W25" s="17">
        <v>1958000</v>
      </c>
      <c r="X25" s="17">
        <v>111609000</v>
      </c>
      <c r="Y25" s="17">
        <v>4821886000</v>
      </c>
      <c r="Z25" s="17"/>
      <c r="AA25" s="17">
        <v>16727</v>
      </c>
    </row>
    <row r="26" spans="1:27">
      <c r="A26" s="8" t="s">
        <v>75</v>
      </c>
      <c r="B26" s="2" t="s">
        <v>76</v>
      </c>
      <c r="C26" s="18">
        <f>SUM(C18:C21) + SUM(C24:C25)</f>
        <v>0</v>
      </c>
      <c r="D26" s="18">
        <v>662925000</v>
      </c>
      <c r="E26" s="18">
        <v>25588728</v>
      </c>
      <c r="F26" s="18">
        <v>58919536</v>
      </c>
      <c r="G26" s="18">
        <v>5572</v>
      </c>
      <c r="H26" s="18">
        <v>712654</v>
      </c>
      <c r="I26" s="18">
        <v>5356169</v>
      </c>
      <c r="J26" s="18">
        <v>81917118</v>
      </c>
      <c r="K26" s="18">
        <v>0</v>
      </c>
      <c r="L26" s="18">
        <v>5497300000</v>
      </c>
      <c r="M26" s="18">
        <v>32268609</v>
      </c>
      <c r="N26" s="18">
        <v>0</v>
      </c>
      <c r="O26" s="18">
        <v>0</v>
      </c>
      <c r="P26" s="18">
        <v>40614041</v>
      </c>
      <c r="Q26" s="18">
        <v>9538900</v>
      </c>
      <c r="R26" s="18">
        <v>54482</v>
      </c>
      <c r="S26" s="18">
        <v>9958270</v>
      </c>
      <c r="T26" s="18">
        <v>934118</v>
      </c>
      <c r="U26" s="18">
        <v>10967861911</v>
      </c>
      <c r="V26" s="18">
        <v>143571000000</v>
      </c>
      <c r="W26" s="18">
        <v>1958000</v>
      </c>
      <c r="X26" s="18">
        <v>298941000</v>
      </c>
      <c r="Y26" s="18">
        <v>10195010000</v>
      </c>
      <c r="Z26" s="18">
        <v>4897559</v>
      </c>
      <c r="AA26" s="18">
        <v>2091936</v>
      </c>
    </row>
    <row r="27" spans="1:27">
      <c r="A27" s="8" t="s">
        <v>77</v>
      </c>
      <c r="B27" s="2" t="s">
        <v>78</v>
      </c>
      <c r="C27" s="18">
        <f>C16+C26</f>
        <v>97840</v>
      </c>
      <c r="D27" s="18">
        <v>1115322000</v>
      </c>
      <c r="E27" s="18">
        <v>66686063</v>
      </c>
      <c r="F27" s="18">
        <v>81650316</v>
      </c>
      <c r="G27" s="18">
        <v>1003359</v>
      </c>
      <c r="H27" s="18">
        <v>1978864</v>
      </c>
      <c r="I27" s="18">
        <v>45400666</v>
      </c>
      <c r="J27" s="18">
        <v>132038063</v>
      </c>
      <c r="K27" s="18">
        <v>122232</v>
      </c>
      <c r="L27" s="18">
        <v>6445900000</v>
      </c>
      <c r="M27" s="18">
        <v>74134544</v>
      </c>
      <c r="N27" s="18">
        <v>0</v>
      </c>
      <c r="O27" s="18">
        <v>405918</v>
      </c>
      <c r="P27" s="18">
        <v>70863244</v>
      </c>
      <c r="Q27" s="18">
        <v>29569116</v>
      </c>
      <c r="R27" s="18">
        <v>4118808</v>
      </c>
      <c r="S27" s="18">
        <v>18500305</v>
      </c>
      <c r="T27" s="18">
        <v>4702240</v>
      </c>
      <c r="U27" s="18">
        <v>14026106055</v>
      </c>
      <c r="V27" s="18">
        <v>197289000000</v>
      </c>
      <c r="W27" s="18">
        <v>8288672</v>
      </c>
      <c r="X27" s="18">
        <v>466345000</v>
      </c>
      <c r="Y27" s="18">
        <v>13476879000</v>
      </c>
      <c r="Z27" s="18">
        <v>21401178</v>
      </c>
      <c r="AA27" s="18">
        <v>2847253</v>
      </c>
    </row>
    <row r="28" spans="1:27">
      <c r="A28" s="29" t="s">
        <v>79</v>
      </c>
      <c r="B28" s="30"/>
      <c r="C28" s="30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>
      <c r="A29" s="29" t="s">
        <v>80</v>
      </c>
      <c r="B29" s="30"/>
      <c r="C29" s="30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>
      <c r="A30" s="6" t="s">
        <v>81</v>
      </c>
      <c r="B30" s="1" t="s">
        <v>82</v>
      </c>
      <c r="C30" s="17"/>
      <c r="D30" s="17">
        <v>2970000</v>
      </c>
      <c r="E30" s="17">
        <v>431257</v>
      </c>
      <c r="F30" s="17"/>
      <c r="G30" s="17"/>
      <c r="H30" s="17">
        <v>278797</v>
      </c>
      <c r="I30" s="17"/>
      <c r="J30" s="17">
        <v>1013843</v>
      </c>
      <c r="K30" s="17"/>
      <c r="L30" s="17">
        <v>38300000</v>
      </c>
      <c r="M30" s="17">
        <v>292988</v>
      </c>
      <c r="N30" s="17"/>
      <c r="O30" s="17"/>
      <c r="P30" s="17">
        <v>405518</v>
      </c>
      <c r="Q30" s="17"/>
      <c r="R30" s="17"/>
      <c r="S30" s="17"/>
      <c r="T30" s="17">
        <v>169066</v>
      </c>
      <c r="U30" s="17">
        <v>1774933</v>
      </c>
      <c r="V30" s="17">
        <v>4819000000</v>
      </c>
      <c r="W30" s="17"/>
      <c r="X30" s="17">
        <v>16023000</v>
      </c>
      <c r="Y30" s="17">
        <v>331998000</v>
      </c>
      <c r="Z30" s="17">
        <v>313248</v>
      </c>
      <c r="AA30" s="17">
        <v>511820</v>
      </c>
    </row>
    <row r="31" spans="1:27">
      <c r="A31" s="6" t="s">
        <v>83</v>
      </c>
      <c r="B31" s="1" t="s">
        <v>84</v>
      </c>
      <c r="C31" s="17"/>
      <c r="D31" s="17">
        <v>122087000</v>
      </c>
      <c r="E31" s="17">
        <v>8806315</v>
      </c>
      <c r="F31" s="17"/>
      <c r="G31" s="17"/>
      <c r="H31" s="17"/>
      <c r="I31" s="17"/>
      <c r="J31" s="17">
        <v>12128445</v>
      </c>
      <c r="K31" s="17"/>
      <c r="L31" s="17"/>
      <c r="M31" s="17"/>
      <c r="N31" s="17"/>
      <c r="O31" s="17"/>
      <c r="P31" s="17"/>
      <c r="Q31" s="17"/>
      <c r="R31" s="17"/>
      <c r="S31" s="17">
        <v>4753001</v>
      </c>
      <c r="T31" s="17">
        <v>1805301</v>
      </c>
      <c r="U31" s="17">
        <v>0</v>
      </c>
      <c r="V31" s="17"/>
      <c r="W31" s="17"/>
      <c r="X31" s="17"/>
      <c r="Y31" s="17"/>
      <c r="Z31" s="17"/>
      <c r="AA31" s="17"/>
    </row>
    <row r="32" spans="1:27">
      <c r="A32" s="6" t="s">
        <v>85</v>
      </c>
      <c r="B32" s="1" t="s">
        <v>86</v>
      </c>
      <c r="C32" s="17"/>
      <c r="D32" s="17"/>
      <c r="E32" s="17"/>
      <c r="F32" s="17"/>
      <c r="G32" s="17">
        <v>661687</v>
      </c>
      <c r="H32" s="17"/>
      <c r="I32" s="17"/>
      <c r="J32" s="17"/>
      <c r="K32" s="17"/>
      <c r="L32" s="17"/>
      <c r="M32" s="17"/>
      <c r="N32" s="17">
        <v>2258604</v>
      </c>
      <c r="O32" s="17">
        <v>196172</v>
      </c>
      <c r="P32" s="17">
        <v>667</v>
      </c>
      <c r="Q32" s="17"/>
      <c r="R32" s="17"/>
      <c r="S32" s="17"/>
      <c r="T32" s="17">
        <v>2193736</v>
      </c>
      <c r="U32" s="17">
        <v>9889</v>
      </c>
      <c r="V32" s="17"/>
      <c r="W32" s="17">
        <v>10044839</v>
      </c>
      <c r="X32" s="17">
        <v>150276000</v>
      </c>
      <c r="Y32" s="17"/>
      <c r="Z32" s="17"/>
      <c r="AA32" s="17"/>
    </row>
    <row r="33" spans="1:27">
      <c r="A33" s="6" t="s">
        <v>87</v>
      </c>
      <c r="B33" s="1" t="s">
        <v>88</v>
      </c>
      <c r="C33" s="17"/>
      <c r="D33" s="17">
        <v>227076000</v>
      </c>
      <c r="E33" s="17">
        <v>11411742</v>
      </c>
      <c r="F33" s="17">
        <v>8638862</v>
      </c>
      <c r="G33" s="17">
        <v>193676</v>
      </c>
      <c r="H33" s="17">
        <v>4871144</v>
      </c>
      <c r="I33" s="17">
        <v>4603596</v>
      </c>
      <c r="J33" s="17">
        <v>19750872</v>
      </c>
      <c r="K33" s="17"/>
      <c r="L33" s="17">
        <v>679000000</v>
      </c>
      <c r="M33" s="17">
        <v>24438340</v>
      </c>
      <c r="N33" s="17"/>
      <c r="O33" s="17">
        <v>6787</v>
      </c>
      <c r="P33" s="17">
        <v>11683467</v>
      </c>
      <c r="Q33" s="17">
        <v>8779339</v>
      </c>
      <c r="R33" s="17">
        <v>599470</v>
      </c>
      <c r="S33" s="17">
        <v>915049</v>
      </c>
      <c r="T33" s="17">
        <v>335466</v>
      </c>
      <c r="U33" s="17">
        <v>1775489455</v>
      </c>
      <c r="V33" s="17">
        <v>67601000000</v>
      </c>
      <c r="W33" s="17">
        <v>360511</v>
      </c>
      <c r="X33" s="17">
        <v>78586000</v>
      </c>
      <c r="Y33" s="17">
        <v>2149041000</v>
      </c>
      <c r="Z33" s="17">
        <v>4334101</v>
      </c>
      <c r="AA33" s="17">
        <v>1253905</v>
      </c>
    </row>
    <row r="34" spans="1:27">
      <c r="A34" s="8" t="s">
        <v>89</v>
      </c>
      <c r="B34" s="2" t="s">
        <v>90</v>
      </c>
      <c r="C34" s="18">
        <f>SUM(C30:C33)</f>
        <v>0</v>
      </c>
      <c r="D34" s="18">
        <v>352133000</v>
      </c>
      <c r="E34" s="18">
        <v>20649314</v>
      </c>
      <c r="F34" s="18">
        <v>8638862</v>
      </c>
      <c r="G34" s="18">
        <v>855363</v>
      </c>
      <c r="H34" s="18">
        <v>5149941</v>
      </c>
      <c r="I34" s="18">
        <v>4603596</v>
      </c>
      <c r="J34" s="18">
        <v>32893160</v>
      </c>
      <c r="K34" s="18">
        <v>0</v>
      </c>
      <c r="L34" s="18">
        <v>717300000</v>
      </c>
      <c r="M34" s="18">
        <v>24731328</v>
      </c>
      <c r="N34" s="18">
        <v>2258604</v>
      </c>
      <c r="O34" s="18">
        <v>202959</v>
      </c>
      <c r="P34" s="18">
        <v>12089652</v>
      </c>
      <c r="Q34" s="18">
        <v>8779339</v>
      </c>
      <c r="R34" s="18">
        <v>599470</v>
      </c>
      <c r="S34" s="18">
        <v>5668050</v>
      </c>
      <c r="T34" s="18">
        <v>4503569</v>
      </c>
      <c r="U34" s="18">
        <v>1777274277</v>
      </c>
      <c r="V34" s="18">
        <v>72420000000</v>
      </c>
      <c r="W34" s="18">
        <v>10405350</v>
      </c>
      <c r="X34" s="18">
        <v>244885000</v>
      </c>
      <c r="Y34" s="18">
        <v>2481039000</v>
      </c>
      <c r="Z34" s="18">
        <v>4647349</v>
      </c>
      <c r="AA34" s="18">
        <v>1765725</v>
      </c>
    </row>
    <row r="35" spans="1:27">
      <c r="A35" s="29" t="s">
        <v>91</v>
      </c>
      <c r="B35" s="33"/>
      <c r="C35" s="33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>
      <c r="A36" s="9" t="s">
        <v>92</v>
      </c>
      <c r="B36" s="3" t="s">
        <v>93</v>
      </c>
      <c r="C36" s="20"/>
      <c r="D36" s="20">
        <v>171640000</v>
      </c>
      <c r="E36" s="20">
        <v>18516773</v>
      </c>
      <c r="F36" s="20"/>
      <c r="G36" s="20"/>
      <c r="H36" s="20"/>
      <c r="I36" s="20"/>
      <c r="J36" s="20">
        <v>29217580</v>
      </c>
      <c r="K36" s="20"/>
      <c r="L36" s="20">
        <v>3250600000</v>
      </c>
      <c r="M36" s="20">
        <v>12480056</v>
      </c>
      <c r="N36" s="20"/>
      <c r="O36" s="20"/>
      <c r="P36" s="20">
        <v>26930521</v>
      </c>
      <c r="Q36" s="20">
        <v>8762076</v>
      </c>
      <c r="R36" s="20"/>
      <c r="S36" s="20">
        <v>775000</v>
      </c>
      <c r="T36" s="20">
        <v>225581</v>
      </c>
      <c r="U36" s="20">
        <v>4012635614</v>
      </c>
      <c r="V36" s="20">
        <v>38648000000</v>
      </c>
      <c r="W36" s="20"/>
      <c r="X36" s="20">
        <v>106502000</v>
      </c>
      <c r="Y36" s="20">
        <v>3524253000</v>
      </c>
      <c r="Z36" s="20">
        <v>3812333</v>
      </c>
      <c r="AA36" s="20">
        <v>752515</v>
      </c>
    </row>
    <row r="37" spans="1:27">
      <c r="A37" s="9" t="s">
        <v>94</v>
      </c>
      <c r="B37" s="3" t="s">
        <v>95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>
        <v>0</v>
      </c>
      <c r="V37" s="20"/>
      <c r="W37" s="20"/>
      <c r="X37" s="20"/>
      <c r="Y37" s="20"/>
      <c r="Z37" s="20"/>
      <c r="AA37" s="20"/>
    </row>
    <row r="38" spans="1:27">
      <c r="A38" s="9" t="s">
        <v>96</v>
      </c>
      <c r="B38" s="3" t="s">
        <v>97</v>
      </c>
      <c r="C38" s="20"/>
      <c r="D38" s="20">
        <v>257461000</v>
      </c>
      <c r="E38" s="20">
        <v>2762107</v>
      </c>
      <c r="F38" s="20"/>
      <c r="G38" s="20"/>
      <c r="H38" s="20"/>
      <c r="I38" s="20">
        <v>386003</v>
      </c>
      <c r="J38" s="20">
        <v>1206108</v>
      </c>
      <c r="K38" s="20"/>
      <c r="L38" s="20">
        <v>476400000</v>
      </c>
      <c r="M38" s="20">
        <v>2739102</v>
      </c>
      <c r="N38" s="20"/>
      <c r="O38" s="20"/>
      <c r="P38" s="20">
        <v>307571</v>
      </c>
      <c r="Q38" s="20">
        <v>707784</v>
      </c>
      <c r="R38" s="20"/>
      <c r="S38" s="20">
        <v>716918</v>
      </c>
      <c r="T38" s="20">
        <v>3326537</v>
      </c>
      <c r="U38" s="20">
        <v>1346127235</v>
      </c>
      <c r="V38" s="20">
        <v>15682000000</v>
      </c>
      <c r="W38" s="20"/>
      <c r="X38" s="20">
        <v>16576000</v>
      </c>
      <c r="Y38" s="20">
        <v>1069620000</v>
      </c>
      <c r="Z38" s="20"/>
      <c r="AA38" s="20">
        <v>4025297</v>
      </c>
    </row>
    <row r="39" spans="1:27">
      <c r="A39" s="9" t="s">
        <v>98</v>
      </c>
      <c r="B39" s="3" t="s">
        <v>99</v>
      </c>
      <c r="C39" s="19">
        <f>SUM(C36:C38)</f>
        <v>0</v>
      </c>
      <c r="D39" s="19">
        <v>429101000</v>
      </c>
      <c r="E39" s="19">
        <v>21278880</v>
      </c>
      <c r="F39" s="19">
        <v>0</v>
      </c>
      <c r="G39" s="19">
        <v>0</v>
      </c>
      <c r="H39" s="19">
        <v>0</v>
      </c>
      <c r="I39" s="19">
        <v>386003</v>
      </c>
      <c r="J39" s="19">
        <v>30423688</v>
      </c>
      <c r="K39" s="19">
        <v>0</v>
      </c>
      <c r="L39" s="19">
        <v>3727000000</v>
      </c>
      <c r="M39" s="19">
        <v>15219158</v>
      </c>
      <c r="N39" s="19">
        <v>0</v>
      </c>
      <c r="O39" s="19">
        <v>0</v>
      </c>
      <c r="P39" s="19">
        <v>27238092</v>
      </c>
      <c r="Q39" s="19">
        <v>9469860</v>
      </c>
      <c r="R39" s="19">
        <v>0</v>
      </c>
      <c r="S39" s="19">
        <v>1491918</v>
      </c>
      <c r="T39" s="19">
        <v>3552118</v>
      </c>
      <c r="U39" s="19">
        <v>5358762849</v>
      </c>
      <c r="V39" s="19">
        <v>54330000000</v>
      </c>
      <c r="W39" s="19">
        <v>0</v>
      </c>
      <c r="X39" s="19">
        <v>123078000</v>
      </c>
      <c r="Y39" s="19">
        <v>4593873000</v>
      </c>
      <c r="Z39" s="19">
        <v>3812333</v>
      </c>
      <c r="AA39" s="19">
        <v>4777812</v>
      </c>
    </row>
    <row r="40" spans="1:27">
      <c r="A40" s="10" t="s">
        <v>100</v>
      </c>
      <c r="B40" s="4" t="s">
        <v>101</v>
      </c>
      <c r="C40" s="19">
        <f>C34+C39</f>
        <v>0</v>
      </c>
      <c r="D40" s="19">
        <v>781234000</v>
      </c>
      <c r="E40" s="19">
        <v>41928194</v>
      </c>
      <c r="F40" s="19">
        <v>8638862</v>
      </c>
      <c r="G40" s="19">
        <v>855363</v>
      </c>
      <c r="H40" s="19">
        <v>5149941</v>
      </c>
      <c r="I40" s="19">
        <v>4989599</v>
      </c>
      <c r="J40" s="19">
        <v>63316848</v>
      </c>
      <c r="K40" s="19">
        <v>0</v>
      </c>
      <c r="L40" s="19">
        <v>4444300000</v>
      </c>
      <c r="M40" s="19">
        <v>39950486</v>
      </c>
      <c r="N40" s="19">
        <v>2258604</v>
      </c>
      <c r="O40" s="19">
        <v>202959</v>
      </c>
      <c r="P40" s="19">
        <v>39327744</v>
      </c>
      <c r="Q40" s="19">
        <v>18249199</v>
      </c>
      <c r="R40" s="19">
        <v>599470</v>
      </c>
      <c r="S40" s="19">
        <v>7159968</v>
      </c>
      <c r="T40" s="19">
        <v>8055687</v>
      </c>
      <c r="U40" s="19">
        <v>7136037126</v>
      </c>
      <c r="V40" s="19">
        <v>126750000000</v>
      </c>
      <c r="W40" s="19">
        <v>10405350</v>
      </c>
      <c r="X40" s="19">
        <v>367963000</v>
      </c>
      <c r="Y40" s="19">
        <v>7074912000</v>
      </c>
      <c r="Z40" s="19">
        <v>8459682</v>
      </c>
      <c r="AA40" s="19">
        <v>6543537</v>
      </c>
    </row>
    <row r="41" spans="1:27">
      <c r="A41" s="29" t="s">
        <v>102</v>
      </c>
      <c r="B41" s="30"/>
      <c r="C41" s="30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>
      <c r="A42" s="6" t="s">
        <v>103</v>
      </c>
      <c r="B42" s="1" t="s">
        <v>104</v>
      </c>
      <c r="C42" s="17">
        <v>97840</v>
      </c>
      <c r="D42" s="17">
        <v>324824000</v>
      </c>
      <c r="E42" s="17">
        <v>23890329</v>
      </c>
      <c r="F42" s="17">
        <v>59854619</v>
      </c>
      <c r="G42" s="17">
        <v>147996</v>
      </c>
      <c r="H42" s="17">
        <v>-3171077</v>
      </c>
      <c r="I42" s="17">
        <v>35194329</v>
      </c>
      <c r="J42" s="17">
        <v>65144592</v>
      </c>
      <c r="K42" s="17">
        <v>122232</v>
      </c>
      <c r="L42" s="17">
        <v>2001600000</v>
      </c>
      <c r="M42" s="17">
        <v>26988279</v>
      </c>
      <c r="N42" s="17">
        <v>-2258604</v>
      </c>
      <c r="O42" s="17">
        <v>202959</v>
      </c>
      <c r="P42" s="17">
        <v>30668865</v>
      </c>
      <c r="Q42" s="17">
        <v>11319917</v>
      </c>
      <c r="R42" s="17">
        <v>3519338</v>
      </c>
      <c r="S42" s="17">
        <v>11340337</v>
      </c>
      <c r="T42" s="17">
        <v>-3353447</v>
      </c>
      <c r="U42" s="17">
        <v>6890068929</v>
      </c>
      <c r="V42" s="17">
        <v>70539000000</v>
      </c>
      <c r="W42" s="17">
        <v>-2116678</v>
      </c>
      <c r="X42" s="17">
        <v>98382000</v>
      </c>
      <c r="Y42" s="17">
        <v>6401967000</v>
      </c>
      <c r="Z42" s="17">
        <v>12772746</v>
      </c>
      <c r="AA42" s="17">
        <v>-3696284</v>
      </c>
    </row>
    <row r="43" spans="1:27">
      <c r="A43" s="6" t="s">
        <v>105</v>
      </c>
      <c r="B43" s="1" t="s">
        <v>106</v>
      </c>
      <c r="C43" s="17"/>
      <c r="D43" s="17"/>
      <c r="E43" s="17">
        <v>0</v>
      </c>
      <c r="F43" s="17">
        <v>8156835</v>
      </c>
      <c r="G43" s="17"/>
      <c r="H43" s="17"/>
      <c r="I43" s="17">
        <v>5216738</v>
      </c>
      <c r="J43" s="17">
        <v>3576623</v>
      </c>
      <c r="K43" s="17"/>
      <c r="L43" s="17"/>
      <c r="M43" s="17">
        <v>7195779</v>
      </c>
      <c r="N43" s="17"/>
      <c r="O43" s="17"/>
      <c r="P43" s="17">
        <v>846635</v>
      </c>
      <c r="Q43" s="17"/>
      <c r="R43" s="17"/>
      <c r="S43" s="17"/>
      <c r="T43" s="17"/>
      <c r="U43" s="17"/>
      <c r="V43" s="17"/>
      <c r="W43" s="17"/>
      <c r="X43" s="17"/>
      <c r="Y43" s="17"/>
      <c r="Z43" s="17">
        <v>168750</v>
      </c>
      <c r="AA43" s="17"/>
    </row>
    <row r="44" spans="1:27">
      <c r="A44" s="6" t="s">
        <v>107</v>
      </c>
      <c r="B44" s="1" t="s">
        <v>108</v>
      </c>
      <c r="C44" s="17"/>
      <c r="D44" s="17">
        <v>9264000</v>
      </c>
      <c r="E44" s="17">
        <v>867540</v>
      </c>
      <c r="F44" s="17">
        <v>5000000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>
      <c r="A45" s="8" t="s">
        <v>109</v>
      </c>
      <c r="B45" s="2" t="s">
        <v>110</v>
      </c>
      <c r="C45" s="18">
        <f>SUM(C42:C44)</f>
        <v>97840</v>
      </c>
      <c r="D45" s="18">
        <v>334088000</v>
      </c>
      <c r="E45" s="18">
        <v>24757869</v>
      </c>
      <c r="F45" s="18">
        <v>73011454</v>
      </c>
      <c r="G45" s="18">
        <v>147996</v>
      </c>
      <c r="H45" s="18">
        <v>-3171077</v>
      </c>
      <c r="I45" s="18">
        <v>40411067</v>
      </c>
      <c r="J45" s="18">
        <v>68721215</v>
      </c>
      <c r="K45" s="18">
        <v>122232</v>
      </c>
      <c r="L45" s="18">
        <v>2001600000</v>
      </c>
      <c r="M45" s="18">
        <v>34184058</v>
      </c>
      <c r="N45" s="18">
        <v>-2258604</v>
      </c>
      <c r="O45" s="18">
        <v>202959</v>
      </c>
      <c r="P45" s="18">
        <v>31515500</v>
      </c>
      <c r="Q45" s="18">
        <v>11319917</v>
      </c>
      <c r="R45" s="18">
        <v>3519338</v>
      </c>
      <c r="S45" s="18">
        <v>11340337</v>
      </c>
      <c r="T45" s="18">
        <v>-3353447</v>
      </c>
      <c r="U45" s="18">
        <v>6890068929</v>
      </c>
      <c r="V45" s="18">
        <v>70539000000</v>
      </c>
      <c r="W45" s="18">
        <v>-2116678</v>
      </c>
      <c r="X45" s="18">
        <v>98382000</v>
      </c>
      <c r="Y45" s="18">
        <v>6401967000</v>
      </c>
      <c r="Z45" s="18">
        <v>12941496</v>
      </c>
      <c r="AA45" s="18">
        <v>-3696284</v>
      </c>
    </row>
    <row r="46" spans="1:27" ht="15.75" thickBot="1">
      <c r="A46" s="11" t="s">
        <v>111</v>
      </c>
      <c r="B46" s="12" t="s">
        <v>112</v>
      </c>
      <c r="C46" s="22">
        <f>C40+C45</f>
        <v>97840</v>
      </c>
      <c r="D46" s="22">
        <v>1115322000</v>
      </c>
      <c r="E46" s="22">
        <v>66686063</v>
      </c>
      <c r="F46" s="22">
        <v>81650316</v>
      </c>
      <c r="G46" s="22">
        <v>1003359</v>
      </c>
      <c r="H46" s="22">
        <v>1978864</v>
      </c>
      <c r="I46" s="22">
        <v>45400666</v>
      </c>
      <c r="J46" s="22">
        <v>132038063</v>
      </c>
      <c r="K46" s="22">
        <v>122232</v>
      </c>
      <c r="L46" s="22">
        <v>6445900000</v>
      </c>
      <c r="M46" s="22">
        <v>74134544</v>
      </c>
      <c r="N46" s="22">
        <v>0</v>
      </c>
      <c r="O46" s="22">
        <v>405918</v>
      </c>
      <c r="P46" s="22">
        <v>70843244</v>
      </c>
      <c r="Q46" s="22">
        <v>29569116</v>
      </c>
      <c r="R46" s="22">
        <v>4118808</v>
      </c>
      <c r="S46" s="22">
        <v>18500305</v>
      </c>
      <c r="T46" s="22">
        <v>4702240</v>
      </c>
      <c r="U46" s="22">
        <v>14026106055</v>
      </c>
      <c r="V46" s="22">
        <v>197289000000</v>
      </c>
      <c r="W46" s="22">
        <v>8288672</v>
      </c>
      <c r="X46" s="22">
        <v>466345000</v>
      </c>
      <c r="Y46" s="22">
        <v>13476879000</v>
      </c>
      <c r="Z46" s="22">
        <v>21401178</v>
      </c>
      <c r="AA46" s="22">
        <v>2847253</v>
      </c>
    </row>
    <row r="47" spans="1:27" ht="16.5" thickTop="1" thickBot="1">
      <c r="A47" s="32"/>
      <c r="B47" s="32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15.75" thickTop="1">
      <c r="A48" s="7"/>
      <c r="B48" s="21" t="s">
        <v>113</v>
      </c>
      <c r="C48" s="21" t="s">
        <v>38</v>
      </c>
      <c r="D48" s="21" t="s">
        <v>38</v>
      </c>
      <c r="E48" s="21" t="s">
        <v>38</v>
      </c>
      <c r="F48" s="21" t="s">
        <v>38</v>
      </c>
      <c r="G48" s="21" t="s">
        <v>38</v>
      </c>
      <c r="H48" s="21" t="s">
        <v>38</v>
      </c>
      <c r="I48" s="21" t="s">
        <v>38</v>
      </c>
      <c r="J48" s="21" t="s">
        <v>38</v>
      </c>
      <c r="K48" s="21" t="s">
        <v>38</v>
      </c>
      <c r="L48" s="21" t="s">
        <v>38</v>
      </c>
      <c r="M48" s="21" t="s">
        <v>38</v>
      </c>
      <c r="N48" s="21" t="s">
        <v>38</v>
      </c>
      <c r="O48" s="21" t="s">
        <v>38</v>
      </c>
      <c r="P48" s="21" t="s">
        <v>38</v>
      </c>
      <c r="Q48" s="21" t="s">
        <v>38</v>
      </c>
      <c r="R48" s="21" t="s">
        <v>38</v>
      </c>
      <c r="S48" s="21" t="s">
        <v>38</v>
      </c>
      <c r="T48" s="21" t="s">
        <v>38</v>
      </c>
      <c r="U48" s="21" t="s">
        <v>38</v>
      </c>
      <c r="V48" s="21" t="s">
        <v>38</v>
      </c>
      <c r="W48" s="21" t="s">
        <v>38</v>
      </c>
      <c r="X48" s="21" t="s">
        <v>38</v>
      </c>
      <c r="Y48" s="21" t="s">
        <v>38</v>
      </c>
      <c r="Z48" s="21" t="s">
        <v>38</v>
      </c>
      <c r="AA48" s="21" t="s">
        <v>38</v>
      </c>
    </row>
    <row r="49" spans="1:27">
      <c r="A49" s="29" t="s">
        <v>114</v>
      </c>
      <c r="B49" s="30"/>
      <c r="C49" s="30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>
      <c r="A50" s="6" t="s">
        <v>115</v>
      </c>
      <c r="B50" s="1" t="s">
        <v>116</v>
      </c>
      <c r="C50" s="17">
        <v>3124055</v>
      </c>
      <c r="D50" s="17">
        <v>2065385000</v>
      </c>
      <c r="E50" s="17">
        <v>81612238</v>
      </c>
      <c r="F50" s="17">
        <v>40682164</v>
      </c>
      <c r="G50" s="17">
        <v>1220335</v>
      </c>
      <c r="H50" s="17">
        <v>60154454</v>
      </c>
      <c r="I50" s="17"/>
      <c r="J50" s="17">
        <v>140591535</v>
      </c>
      <c r="K50" s="17"/>
      <c r="L50" s="17">
        <v>4593800000</v>
      </c>
      <c r="M50" s="17">
        <v>58223264</v>
      </c>
      <c r="N50" s="17">
        <v>526645</v>
      </c>
      <c r="O50" s="17"/>
      <c r="P50" s="17">
        <v>60430500</v>
      </c>
      <c r="Q50" s="17">
        <v>42016880</v>
      </c>
      <c r="R50" s="17"/>
      <c r="S50" s="17"/>
      <c r="T50" s="17">
        <v>35818781</v>
      </c>
      <c r="U50" s="17">
        <v>8954067549</v>
      </c>
      <c r="V50" s="17">
        <v>201478000000</v>
      </c>
      <c r="W50" s="17">
        <v>14488699</v>
      </c>
      <c r="X50" s="17">
        <v>624760000</v>
      </c>
      <c r="Y50" s="17">
        <v>11145897000</v>
      </c>
      <c r="Z50" s="17">
        <v>36511449</v>
      </c>
      <c r="AA50" s="17">
        <v>36438563</v>
      </c>
    </row>
    <row r="51" spans="1:27">
      <c r="A51" s="6" t="s">
        <v>117</v>
      </c>
      <c r="B51" s="1" t="s">
        <v>118</v>
      </c>
      <c r="C51" s="17">
        <v>3333221</v>
      </c>
      <c r="D51" s="17">
        <v>62750000</v>
      </c>
      <c r="E51" s="17">
        <v>49773035</v>
      </c>
      <c r="F51" s="17">
        <v>10691743</v>
      </c>
      <c r="G51" s="17">
        <v>44553</v>
      </c>
      <c r="H51" s="17">
        <v>15873511</v>
      </c>
      <c r="I51" s="17">
        <v>26653570</v>
      </c>
      <c r="J51" s="17">
        <v>20047273</v>
      </c>
      <c r="K51" s="17">
        <v>133372</v>
      </c>
      <c r="L51" s="17">
        <v>50600000</v>
      </c>
      <c r="M51" s="17">
        <v>5110400</v>
      </c>
      <c r="N51" s="17"/>
      <c r="O51" s="17">
        <v>771715</v>
      </c>
      <c r="P51" s="17">
        <v>14958704</v>
      </c>
      <c r="Q51" s="17">
        <v>23387894</v>
      </c>
      <c r="R51" s="17">
        <v>2556488</v>
      </c>
      <c r="S51" s="17">
        <v>10738175</v>
      </c>
      <c r="T51" s="17"/>
      <c r="U51" s="17">
        <v>483057441</v>
      </c>
      <c r="V51" s="17">
        <v>54161000000</v>
      </c>
      <c r="W51" s="17"/>
      <c r="X51" s="17">
        <v>8528000</v>
      </c>
      <c r="Y51" s="17"/>
      <c r="Z51" s="17">
        <v>6138349</v>
      </c>
      <c r="AA51" s="17"/>
    </row>
    <row r="52" spans="1:27">
      <c r="A52" s="6" t="s">
        <v>119</v>
      </c>
      <c r="B52" s="1" t="s">
        <v>120</v>
      </c>
      <c r="C52" s="17"/>
      <c r="D52" s="17">
        <v>41454000</v>
      </c>
      <c r="E52" s="17">
        <v>606498</v>
      </c>
      <c r="F52" s="17">
        <v>312366</v>
      </c>
      <c r="G52" s="17"/>
      <c r="H52" s="17">
        <v>1684507</v>
      </c>
      <c r="I52" s="17"/>
      <c r="J52" s="17">
        <v>2342802</v>
      </c>
      <c r="K52" s="17">
        <v>11460</v>
      </c>
      <c r="L52" s="17"/>
      <c r="M52" s="17"/>
      <c r="N52" s="17"/>
      <c r="O52" s="17"/>
      <c r="P52" s="17">
        <v>867108</v>
      </c>
      <c r="Q52" s="17">
        <v>1752990</v>
      </c>
      <c r="R52" s="17"/>
      <c r="S52" s="17"/>
      <c r="T52" s="17">
        <v>158792</v>
      </c>
      <c r="U52" s="17"/>
      <c r="V52" s="17"/>
      <c r="W52" s="17"/>
      <c r="X52" s="17"/>
      <c r="Y52" s="17">
        <v>413000000</v>
      </c>
      <c r="Z52" s="17">
        <v>3715000</v>
      </c>
      <c r="AA52" s="17">
        <v>1602982</v>
      </c>
    </row>
    <row r="53" spans="1:27">
      <c r="A53" s="6" t="s">
        <v>121</v>
      </c>
      <c r="B53" s="1" t="s">
        <v>122</v>
      </c>
      <c r="C53" s="17"/>
      <c r="D53" s="17"/>
      <c r="E53" s="17"/>
      <c r="F53" s="17">
        <v>74854</v>
      </c>
      <c r="G53" s="17"/>
      <c r="H53" s="17"/>
      <c r="I53" s="17"/>
      <c r="J53" s="17">
        <v>6534620</v>
      </c>
      <c r="K53" s="17"/>
      <c r="L53" s="17"/>
      <c r="M53" s="17">
        <v>3200000</v>
      </c>
      <c r="N53" s="17"/>
      <c r="O53" s="17"/>
      <c r="P53" s="17">
        <v>1693435</v>
      </c>
      <c r="Q53" s="17">
        <v>1451703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>
      <c r="A54" s="6" t="s">
        <v>123</v>
      </c>
      <c r="B54" s="1" t="s">
        <v>124</v>
      </c>
      <c r="C54" s="17"/>
      <c r="D54" s="17">
        <v>421000</v>
      </c>
      <c r="E54" s="17"/>
      <c r="F54" s="17">
        <v>2421618</v>
      </c>
      <c r="G54" s="17"/>
      <c r="H54" s="17"/>
      <c r="I54" s="17">
        <v>30644136</v>
      </c>
      <c r="J54" s="17">
        <v>1150650</v>
      </c>
      <c r="K54" s="17"/>
      <c r="L54" s="17"/>
      <c r="M54" s="17">
        <v>332133</v>
      </c>
      <c r="N54" s="17"/>
      <c r="O54" s="17"/>
      <c r="P54" s="17">
        <v>349835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>
      <c r="A55" s="8" t="s">
        <v>125</v>
      </c>
      <c r="B55" s="2" t="s">
        <v>126</v>
      </c>
      <c r="C55" s="18">
        <f>SUM(C50:C54)</f>
        <v>6457276</v>
      </c>
      <c r="D55" s="18">
        <v>2170010000</v>
      </c>
      <c r="E55" s="18">
        <v>131991771</v>
      </c>
      <c r="F55" s="18">
        <v>54182745</v>
      </c>
      <c r="G55" s="18">
        <v>1264888</v>
      </c>
      <c r="H55" s="18">
        <v>77712472</v>
      </c>
      <c r="I55" s="18">
        <v>57297706</v>
      </c>
      <c r="J55" s="18">
        <v>170666880</v>
      </c>
      <c r="K55" s="18">
        <v>144832</v>
      </c>
      <c r="L55" s="18">
        <v>4644400000</v>
      </c>
      <c r="M55" s="18">
        <v>66865797</v>
      </c>
      <c r="N55" s="18">
        <v>526645</v>
      </c>
      <c r="O55" s="18">
        <v>771715</v>
      </c>
      <c r="P55" s="18">
        <v>78299582</v>
      </c>
      <c r="Q55" s="18">
        <v>68609467</v>
      </c>
      <c r="R55" s="18">
        <v>2556488</v>
      </c>
      <c r="S55" s="18">
        <v>10738175</v>
      </c>
      <c r="T55" s="18">
        <v>35977573</v>
      </c>
      <c r="U55" s="18">
        <v>9437124990</v>
      </c>
      <c r="V55" s="18">
        <v>255639000000</v>
      </c>
      <c r="W55" s="18">
        <v>14488699</v>
      </c>
      <c r="X55" s="18">
        <v>633288000</v>
      </c>
      <c r="Y55" s="18">
        <v>11558897000</v>
      </c>
      <c r="Z55" s="18">
        <v>46364798</v>
      </c>
      <c r="AA55" s="18">
        <v>38041545</v>
      </c>
    </row>
    <row r="56" spans="1:27">
      <c r="A56" s="29" t="s">
        <v>127</v>
      </c>
      <c r="B56" s="30"/>
      <c r="C56" s="30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>
      <c r="A57" s="6" t="s">
        <v>128</v>
      </c>
      <c r="B57" s="1" t="s">
        <v>129</v>
      </c>
      <c r="C57" s="17">
        <v>5476</v>
      </c>
      <c r="D57" s="17"/>
      <c r="E57" s="17">
        <v>699278</v>
      </c>
      <c r="F57" s="17">
        <v>541941</v>
      </c>
      <c r="G57" s="17">
        <v>8113</v>
      </c>
      <c r="H57" s="17"/>
      <c r="I57" s="17">
        <v>252619</v>
      </c>
      <c r="J57" s="17">
        <v>146044</v>
      </c>
      <c r="K57" s="17"/>
      <c r="L57" s="17"/>
      <c r="M57" s="17">
        <v>110127</v>
      </c>
      <c r="N57" s="17"/>
      <c r="O57" s="17">
        <v>124</v>
      </c>
      <c r="P57" s="17">
        <v>273200</v>
      </c>
      <c r="Q57" s="17">
        <v>156199</v>
      </c>
      <c r="R57" s="17">
        <v>44000</v>
      </c>
      <c r="S57" s="17">
        <v>310952</v>
      </c>
      <c r="T57" s="17">
        <v>4263</v>
      </c>
      <c r="U57" s="17"/>
      <c r="V57" s="17"/>
      <c r="W57" s="17"/>
      <c r="X57" s="17"/>
      <c r="Y57" s="17"/>
      <c r="Z57" s="17"/>
      <c r="AA57" s="17">
        <v>9983</v>
      </c>
    </row>
    <row r="58" spans="1:27">
      <c r="A58" s="6" t="s">
        <v>130</v>
      </c>
      <c r="B58" s="1" t="s">
        <v>131</v>
      </c>
      <c r="C58" s="17"/>
      <c r="D58" s="17"/>
      <c r="E58" s="17">
        <v>456426</v>
      </c>
      <c r="F58" s="17">
        <v>7526387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167670</v>
      </c>
      <c r="R58" s="17"/>
      <c r="S58" s="17"/>
      <c r="T58" s="17"/>
      <c r="U58" s="17"/>
      <c r="V58" s="17">
        <v>1502000000</v>
      </c>
      <c r="W58" s="17"/>
      <c r="X58" s="17"/>
      <c r="Y58" s="17"/>
      <c r="Z58" s="17"/>
      <c r="AA58" s="17"/>
    </row>
    <row r="59" spans="1:27">
      <c r="A59" s="6" t="s">
        <v>132</v>
      </c>
      <c r="B59" s="1" t="s">
        <v>133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>
        <v>75463807</v>
      </c>
      <c r="V59" s="17"/>
      <c r="W59" s="17"/>
      <c r="X59" s="17"/>
      <c r="Y59" s="17"/>
      <c r="Z59" s="17"/>
      <c r="AA59" s="17"/>
    </row>
    <row r="60" spans="1:27">
      <c r="A60" s="6" t="s">
        <v>134</v>
      </c>
      <c r="B60" s="1" t="s">
        <v>135</v>
      </c>
      <c r="C60" s="17"/>
      <c r="D60" s="17">
        <v>14287000</v>
      </c>
      <c r="E60" s="17">
        <v>68846</v>
      </c>
      <c r="F60" s="17">
        <v>586432</v>
      </c>
      <c r="G60" s="17"/>
      <c r="H60" s="17"/>
      <c r="I60" s="17">
        <v>346671</v>
      </c>
      <c r="J60" s="17">
        <v>26129703</v>
      </c>
      <c r="K60" s="17"/>
      <c r="L60" s="17">
        <v>10600000</v>
      </c>
      <c r="M60" s="17">
        <v>-150678</v>
      </c>
      <c r="N60" s="17"/>
      <c r="O60" s="17"/>
      <c r="P60" s="17">
        <v>-350400</v>
      </c>
      <c r="Q60" s="17">
        <v>8202374</v>
      </c>
      <c r="R60" s="17"/>
      <c r="S60" s="17">
        <v>315439</v>
      </c>
      <c r="T60" s="17"/>
      <c r="U60" s="17">
        <v>76455530</v>
      </c>
      <c r="V60" s="17"/>
      <c r="W60" s="17"/>
      <c r="X60" s="17"/>
      <c r="Y60" s="17"/>
      <c r="Z60" s="17"/>
      <c r="AA60" s="17">
        <v>1083</v>
      </c>
    </row>
    <row r="61" spans="1:27">
      <c r="A61" s="6" t="s">
        <v>136</v>
      </c>
      <c r="B61" s="1" t="s">
        <v>137</v>
      </c>
      <c r="C61" s="17"/>
      <c r="D61" s="17"/>
      <c r="E61" s="17"/>
      <c r="F61" s="17"/>
      <c r="G61" s="17"/>
      <c r="H61" s="17"/>
      <c r="I61" s="17"/>
      <c r="J61" s="17"/>
      <c r="K61" s="17"/>
      <c r="L61" s="17">
        <v>3500000</v>
      </c>
      <c r="M61" s="17"/>
      <c r="N61" s="17"/>
      <c r="O61" s="17"/>
      <c r="P61" s="17"/>
      <c r="Q61" s="17"/>
      <c r="R61" s="17">
        <v>-5777</v>
      </c>
      <c r="S61" s="17"/>
      <c r="T61" s="17"/>
      <c r="U61" s="17"/>
      <c r="V61" s="17"/>
      <c r="W61" s="17"/>
      <c r="X61" s="17"/>
      <c r="Y61" s="17"/>
      <c r="Z61" s="17"/>
      <c r="AA61" s="17"/>
    </row>
    <row r="62" spans="1:27">
      <c r="A62" s="8" t="s">
        <v>138</v>
      </c>
      <c r="B62" s="2" t="s">
        <v>139</v>
      </c>
      <c r="C62" s="18">
        <f>SUM(C57:C61)</f>
        <v>5476</v>
      </c>
      <c r="D62" s="18">
        <v>14287000</v>
      </c>
      <c r="E62" s="18">
        <v>1224550</v>
      </c>
      <c r="F62" s="18">
        <v>8654760</v>
      </c>
      <c r="G62" s="18">
        <v>8113</v>
      </c>
      <c r="H62" s="18">
        <v>0</v>
      </c>
      <c r="I62" s="18">
        <v>599290</v>
      </c>
      <c r="J62" s="18">
        <v>26275747</v>
      </c>
      <c r="K62" s="18">
        <v>0</v>
      </c>
      <c r="L62" s="18">
        <v>14100000</v>
      </c>
      <c r="M62" s="18">
        <v>-40551</v>
      </c>
      <c r="N62" s="18">
        <v>0</v>
      </c>
      <c r="O62" s="18">
        <v>124</v>
      </c>
      <c r="P62" s="18">
        <v>-77200</v>
      </c>
      <c r="Q62" s="18">
        <v>8526243</v>
      </c>
      <c r="R62" s="18">
        <v>38223</v>
      </c>
      <c r="S62" s="18">
        <v>626391</v>
      </c>
      <c r="T62" s="18">
        <v>4263</v>
      </c>
      <c r="U62" s="18">
        <v>151919337</v>
      </c>
      <c r="V62" s="18">
        <v>1502000000</v>
      </c>
      <c r="W62" s="18">
        <v>0</v>
      </c>
      <c r="X62" s="18">
        <v>0</v>
      </c>
      <c r="Y62" s="18">
        <v>0</v>
      </c>
      <c r="Z62" s="18">
        <v>0</v>
      </c>
      <c r="AA62" s="18">
        <v>11066</v>
      </c>
    </row>
    <row r="63" spans="1:27">
      <c r="A63" s="8" t="s">
        <v>140</v>
      </c>
      <c r="B63" s="2" t="s">
        <v>141</v>
      </c>
      <c r="C63" s="18">
        <f>C55+C62</f>
        <v>6462752</v>
      </c>
      <c r="D63" s="18">
        <v>2184297000</v>
      </c>
      <c r="E63" s="18">
        <v>133216321</v>
      </c>
      <c r="F63" s="18">
        <v>62837505</v>
      </c>
      <c r="G63" s="18">
        <v>1273001</v>
      </c>
      <c r="H63" s="18">
        <v>77712472</v>
      </c>
      <c r="I63" s="18">
        <v>57896996</v>
      </c>
      <c r="J63" s="18">
        <v>196942627</v>
      </c>
      <c r="K63" s="18">
        <v>144832</v>
      </c>
      <c r="L63" s="18">
        <v>4658500000</v>
      </c>
      <c r="M63" s="18">
        <v>66825246</v>
      </c>
      <c r="N63" s="18">
        <v>526645</v>
      </c>
      <c r="O63" s="18">
        <v>771839</v>
      </c>
      <c r="P63" s="18">
        <v>78222382</v>
      </c>
      <c r="Q63" s="18">
        <v>77135710</v>
      </c>
      <c r="R63" s="18">
        <v>2594711</v>
      </c>
      <c r="S63" s="18">
        <v>11364566</v>
      </c>
      <c r="T63" s="18">
        <v>35981836</v>
      </c>
      <c r="U63" s="18">
        <v>9589044327</v>
      </c>
      <c r="V63" s="18">
        <v>257141000000</v>
      </c>
      <c r="W63" s="18">
        <v>14488699</v>
      </c>
      <c r="X63" s="18">
        <v>633288000</v>
      </c>
      <c r="Y63" s="18">
        <v>11558897000</v>
      </c>
      <c r="Z63" s="18">
        <v>46364798</v>
      </c>
      <c r="AA63" s="18">
        <v>38052611</v>
      </c>
    </row>
    <row r="64" spans="1:27">
      <c r="A64" s="29" t="s">
        <v>142</v>
      </c>
      <c r="B64" s="30"/>
      <c r="C64" s="30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>
      <c r="A65" s="6" t="s">
        <v>143</v>
      </c>
      <c r="B65" s="1" t="s">
        <v>144</v>
      </c>
      <c r="C65" s="17">
        <v>1001926</v>
      </c>
      <c r="D65" s="17">
        <v>655542000</v>
      </c>
      <c r="E65" s="17">
        <v>95796993</v>
      </c>
      <c r="F65" s="17">
        <v>44209465</v>
      </c>
      <c r="G65" s="17">
        <v>1249237</v>
      </c>
      <c r="H65" s="17">
        <v>61497926</v>
      </c>
      <c r="I65" s="17">
        <v>9475245</v>
      </c>
      <c r="J65" s="17">
        <v>92013090</v>
      </c>
      <c r="K65" s="17">
        <v>61897</v>
      </c>
      <c r="L65" s="17">
        <v>2682000000</v>
      </c>
      <c r="M65" s="17">
        <v>44898811</v>
      </c>
      <c r="N65" s="17">
        <v>634158</v>
      </c>
      <c r="O65" s="17">
        <v>56314</v>
      </c>
      <c r="P65" s="17">
        <v>42810610</v>
      </c>
      <c r="Q65" s="17">
        <v>47099292</v>
      </c>
      <c r="R65" s="17">
        <v>1371724</v>
      </c>
      <c r="S65" s="17">
        <v>4262728</v>
      </c>
      <c r="T65" s="17">
        <v>29094912</v>
      </c>
      <c r="U65" s="17">
        <v>3469875201</v>
      </c>
      <c r="V65" s="17"/>
      <c r="W65" s="17">
        <v>10319529</v>
      </c>
      <c r="X65" s="17">
        <v>271135000</v>
      </c>
      <c r="Y65" s="17">
        <v>5613097000</v>
      </c>
      <c r="Z65" s="17">
        <v>26105253</v>
      </c>
      <c r="AA65" s="17">
        <v>31350506</v>
      </c>
    </row>
    <row r="66" spans="1:27">
      <c r="A66" s="6" t="s">
        <v>145</v>
      </c>
      <c r="B66" s="1" t="s">
        <v>146</v>
      </c>
      <c r="C66" s="17"/>
      <c r="D66" s="17">
        <v>22057000</v>
      </c>
      <c r="E66" s="17">
        <v>1123543</v>
      </c>
      <c r="F66" s="17">
        <v>1492566</v>
      </c>
      <c r="G66" s="17">
        <v>2322</v>
      </c>
      <c r="H66" s="17">
        <v>557430</v>
      </c>
      <c r="I66" s="17">
        <v>67535</v>
      </c>
      <c r="J66" s="17">
        <v>3796868</v>
      </c>
      <c r="K66" s="17"/>
      <c r="L66" s="17">
        <v>243000000</v>
      </c>
      <c r="M66" s="17">
        <v>2410145</v>
      </c>
      <c r="N66" s="17"/>
      <c r="O66" s="17"/>
      <c r="P66" s="17">
        <v>1788712</v>
      </c>
      <c r="Q66" s="17">
        <v>1171120</v>
      </c>
      <c r="R66" s="17">
        <v>14025</v>
      </c>
      <c r="S66" s="17">
        <v>88636</v>
      </c>
      <c r="T66" s="17">
        <v>347656</v>
      </c>
      <c r="U66" s="17">
        <v>258362895</v>
      </c>
      <c r="V66" s="17">
        <v>2891000000</v>
      </c>
      <c r="W66" s="17">
        <v>1046532</v>
      </c>
      <c r="X66" s="17">
        <v>18669000</v>
      </c>
      <c r="Y66" s="17">
        <v>510493000</v>
      </c>
      <c r="Z66" s="17">
        <v>711307</v>
      </c>
      <c r="AA66" s="17">
        <v>618076</v>
      </c>
    </row>
    <row r="67" spans="1:27">
      <c r="A67" s="6" t="s">
        <v>147</v>
      </c>
      <c r="B67" s="1" t="s">
        <v>148</v>
      </c>
      <c r="C67" s="17"/>
      <c r="D67" s="17">
        <v>6843000</v>
      </c>
      <c r="E67" s="17">
        <v>312934</v>
      </c>
      <c r="F67" s="17"/>
      <c r="G67" s="17"/>
      <c r="H67" s="17">
        <v>61211</v>
      </c>
      <c r="I67" s="17"/>
      <c r="J67" s="17">
        <v>837158</v>
      </c>
      <c r="K67" s="17"/>
      <c r="L67" s="17">
        <v>186500000</v>
      </c>
      <c r="M67" s="17">
        <v>399976</v>
      </c>
      <c r="N67" s="17"/>
      <c r="O67" s="17"/>
      <c r="P67" s="17">
        <v>627428</v>
      </c>
      <c r="Q67" s="17">
        <v>651491</v>
      </c>
      <c r="R67" s="17"/>
      <c r="S67" s="17"/>
      <c r="T67" s="17">
        <v>26291</v>
      </c>
      <c r="U67" s="17">
        <v>163219608</v>
      </c>
      <c r="V67" s="17">
        <v>1663000000</v>
      </c>
      <c r="W67" s="17">
        <v>75460</v>
      </c>
      <c r="X67" s="17">
        <v>1304000</v>
      </c>
      <c r="Y67" s="17">
        <v>106285000</v>
      </c>
      <c r="Z67" s="17"/>
      <c r="AA67" s="17">
        <v>77008</v>
      </c>
    </row>
    <row r="68" spans="1:27">
      <c r="A68" s="6" t="s">
        <v>149</v>
      </c>
      <c r="B68" s="1" t="s">
        <v>150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>
        <v>0</v>
      </c>
      <c r="V68" s="17"/>
      <c r="W68" s="17">
        <v>0</v>
      </c>
      <c r="X68" s="17"/>
      <c r="Y68" s="17">
        <v>562953</v>
      </c>
      <c r="Z68" s="17"/>
      <c r="AA68" s="17"/>
    </row>
    <row r="69" spans="1:27">
      <c r="A69" s="6" t="s">
        <v>151</v>
      </c>
      <c r="B69" s="1" t="s">
        <v>152</v>
      </c>
      <c r="C69" s="17">
        <v>5464442</v>
      </c>
      <c r="D69" s="17">
        <v>1497643000</v>
      </c>
      <c r="E69" s="17">
        <v>26830067</v>
      </c>
      <c r="F69" s="17">
        <v>16390708</v>
      </c>
      <c r="G69" s="17">
        <v>33959</v>
      </c>
      <c r="H69" s="17">
        <v>20143592</v>
      </c>
      <c r="I69" s="17">
        <v>27271783</v>
      </c>
      <c r="J69" s="17">
        <v>67015285</v>
      </c>
      <c r="K69" s="17">
        <v>86486</v>
      </c>
      <c r="L69" s="17">
        <v>1178200000</v>
      </c>
      <c r="M69" s="17">
        <v>17091572</v>
      </c>
      <c r="N69" s="17">
        <v>438035</v>
      </c>
      <c r="O69" s="17">
        <v>707280</v>
      </c>
      <c r="P69" s="17">
        <v>32526839</v>
      </c>
      <c r="Q69" s="17">
        <v>23014092</v>
      </c>
      <c r="R69" s="17">
        <v>1246446</v>
      </c>
      <c r="S69" s="17">
        <v>8354572</v>
      </c>
      <c r="T69" s="17">
        <v>9866969</v>
      </c>
      <c r="U69" s="17">
        <v>4198828855</v>
      </c>
      <c r="V69" s="17">
        <v>236818000000</v>
      </c>
      <c r="W69" s="17">
        <v>4041494</v>
      </c>
      <c r="X69" s="17">
        <v>347227000</v>
      </c>
      <c r="Y69" s="17">
        <v>4375669047</v>
      </c>
      <c r="Z69" s="17">
        <v>16160547</v>
      </c>
      <c r="AA69" s="17">
        <v>10482359</v>
      </c>
    </row>
    <row r="70" spans="1:27">
      <c r="A70" s="6" t="s">
        <v>153</v>
      </c>
      <c r="B70" s="1" t="s">
        <v>154</v>
      </c>
      <c r="C70" s="17"/>
      <c r="D70" s="17"/>
      <c r="E70" s="17"/>
      <c r="F70" s="17"/>
      <c r="G70" s="17"/>
      <c r="H70" s="17"/>
      <c r="I70" s="17"/>
      <c r="J70" s="17"/>
      <c r="K70" s="17"/>
      <c r="L70" s="17">
        <v>0</v>
      </c>
      <c r="M70" s="17"/>
      <c r="N70" s="17"/>
      <c r="O70" s="17"/>
      <c r="P70" s="17"/>
      <c r="Q70" s="17"/>
      <c r="R70" s="17"/>
      <c r="S70" s="17"/>
      <c r="T70" s="17">
        <v>1067</v>
      </c>
      <c r="U70" s="17">
        <v>0</v>
      </c>
      <c r="V70" s="17"/>
      <c r="W70" s="17"/>
      <c r="X70" s="17"/>
      <c r="Y70" s="17"/>
      <c r="Z70" s="17"/>
      <c r="AA70" s="17"/>
    </row>
    <row r="71" spans="1:27">
      <c r="A71" s="8" t="s">
        <v>155</v>
      </c>
      <c r="B71" s="2" t="s">
        <v>156</v>
      </c>
      <c r="C71" s="18">
        <f>SUM(C65:C70)</f>
        <v>6466368</v>
      </c>
      <c r="D71" s="18">
        <v>2182085000</v>
      </c>
      <c r="E71" s="18">
        <v>124063537</v>
      </c>
      <c r="F71" s="18">
        <v>62092739</v>
      </c>
      <c r="G71" s="18">
        <v>1285518</v>
      </c>
      <c r="H71" s="18">
        <v>82260159</v>
      </c>
      <c r="I71" s="18">
        <v>36814563</v>
      </c>
      <c r="J71" s="18">
        <v>163662401</v>
      </c>
      <c r="K71" s="18">
        <v>148383</v>
      </c>
      <c r="L71" s="18">
        <v>4289700000</v>
      </c>
      <c r="M71" s="18">
        <v>64800504</v>
      </c>
      <c r="N71" s="18">
        <v>1072193</v>
      </c>
      <c r="O71" s="18">
        <v>763594</v>
      </c>
      <c r="P71" s="18">
        <v>77753589</v>
      </c>
      <c r="Q71" s="18">
        <v>71935995</v>
      </c>
      <c r="R71" s="18">
        <v>2632195</v>
      </c>
      <c r="S71" s="18">
        <v>12705936</v>
      </c>
      <c r="T71" s="18">
        <v>39336895</v>
      </c>
      <c r="U71" s="18">
        <v>8090286559</v>
      </c>
      <c r="V71" s="18">
        <v>241372000000</v>
      </c>
      <c r="W71" s="18">
        <v>15483015</v>
      </c>
      <c r="X71" s="18">
        <v>638335000</v>
      </c>
      <c r="Y71" s="18">
        <v>10606107000</v>
      </c>
      <c r="Z71" s="18">
        <v>42977107</v>
      </c>
      <c r="AA71" s="18">
        <v>42527949</v>
      </c>
    </row>
    <row r="72" spans="1:27">
      <c r="A72" s="8" t="s">
        <v>157</v>
      </c>
      <c r="B72" s="2" t="s">
        <v>158</v>
      </c>
      <c r="C72" s="18">
        <f>C63-C71</f>
        <v>-3616</v>
      </c>
      <c r="D72" s="18">
        <v>2212000</v>
      </c>
      <c r="E72" s="18">
        <v>9152784</v>
      </c>
      <c r="F72" s="18">
        <v>744766</v>
      </c>
      <c r="G72" s="18">
        <v>-12517</v>
      </c>
      <c r="H72" s="18">
        <v>-4547687</v>
      </c>
      <c r="I72" s="18">
        <v>21082433</v>
      </c>
      <c r="J72" s="18">
        <v>33280226</v>
      </c>
      <c r="K72" s="18">
        <v>-3551</v>
      </c>
      <c r="L72" s="18">
        <v>368800000</v>
      </c>
      <c r="M72" s="18">
        <v>2024742</v>
      </c>
      <c r="N72" s="18">
        <v>-545548</v>
      </c>
      <c r="O72" s="18">
        <v>8245</v>
      </c>
      <c r="P72" s="18">
        <v>468793</v>
      </c>
      <c r="Q72" s="18">
        <v>5199715</v>
      </c>
      <c r="R72" s="18">
        <v>-37484</v>
      </c>
      <c r="S72" s="18">
        <v>-1341370</v>
      </c>
      <c r="T72" s="18">
        <v>-3355059</v>
      </c>
      <c r="U72" s="18">
        <v>1498757768</v>
      </c>
      <c r="V72" s="18">
        <v>15769000000</v>
      </c>
      <c r="W72" s="18">
        <v>-994316</v>
      </c>
      <c r="X72" s="18">
        <v>-5047000</v>
      </c>
      <c r="Y72" s="18">
        <v>952790000</v>
      </c>
      <c r="Z72" s="18">
        <v>3387691</v>
      </c>
      <c r="AA72" s="18">
        <v>-4475338</v>
      </c>
    </row>
    <row r="73" spans="1:27">
      <c r="A73" s="29" t="s">
        <v>159</v>
      </c>
      <c r="B73" s="30"/>
      <c r="C73" s="30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>
      <c r="A74" s="6" t="s">
        <v>160</v>
      </c>
      <c r="B74" s="1" t="s">
        <v>161</v>
      </c>
      <c r="C74" s="17"/>
      <c r="D74" s="17"/>
      <c r="E74" s="17"/>
      <c r="F74" s="17"/>
      <c r="G74" s="17"/>
      <c r="H74" s="17"/>
      <c r="I74" s="17"/>
      <c r="J74" s="17"/>
      <c r="K74" s="17"/>
      <c r="L74" s="17">
        <v>-84600000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>
        <v>-1725104</v>
      </c>
      <c r="X74" s="17"/>
      <c r="Y74" s="17"/>
      <c r="Z74" s="17"/>
      <c r="AA74" s="17"/>
    </row>
    <row r="75" spans="1:27">
      <c r="A75" s="6" t="s">
        <v>162</v>
      </c>
      <c r="B75" s="1" t="s">
        <v>163</v>
      </c>
      <c r="C75" s="17"/>
      <c r="D75" s="17">
        <v>228000</v>
      </c>
      <c r="E75" s="17">
        <v>202948</v>
      </c>
      <c r="F75" s="17"/>
      <c r="G75" s="17"/>
      <c r="H75" s="17"/>
      <c r="I75" s="17"/>
      <c r="J75" s="17"/>
      <c r="K75" s="17"/>
      <c r="L75" s="17"/>
      <c r="M75" s="17">
        <v>871157</v>
      </c>
      <c r="N75" s="17">
        <v>871157</v>
      </c>
      <c r="O75" s="17"/>
      <c r="P75" s="17"/>
      <c r="Q75" s="17"/>
      <c r="R75" s="17"/>
      <c r="S75" s="17">
        <v>18180</v>
      </c>
      <c r="T75" s="17"/>
      <c r="U75" s="17">
        <v>-67839726</v>
      </c>
      <c r="V75" s="17">
        <v>-366000000</v>
      </c>
      <c r="W75" s="17"/>
      <c r="X75" s="17"/>
      <c r="Y75" s="17"/>
      <c r="Z75" s="17"/>
      <c r="AA75" s="17"/>
    </row>
    <row r="76" spans="1:27">
      <c r="A76" s="8" t="s">
        <v>164</v>
      </c>
      <c r="B76" s="2" t="s">
        <v>165</v>
      </c>
      <c r="C76" s="18">
        <f>C72+C74+C75</f>
        <v>-3616</v>
      </c>
      <c r="D76" s="18">
        <v>2440000</v>
      </c>
      <c r="E76" s="18">
        <v>9355732</v>
      </c>
      <c r="F76" s="18">
        <v>744766</v>
      </c>
      <c r="G76" s="18">
        <v>-12517</v>
      </c>
      <c r="H76" s="18">
        <v>-4547687</v>
      </c>
      <c r="I76" s="18">
        <v>21082433</v>
      </c>
      <c r="J76" s="18">
        <v>33280226</v>
      </c>
      <c r="K76" s="18">
        <v>-3551</v>
      </c>
      <c r="L76" s="18">
        <v>284200000</v>
      </c>
      <c r="M76" s="18">
        <v>2895899</v>
      </c>
      <c r="N76" s="18">
        <v>325609</v>
      </c>
      <c r="O76" s="18">
        <v>8245</v>
      </c>
      <c r="P76" s="18">
        <v>468793</v>
      </c>
      <c r="Q76" s="18">
        <v>5199715</v>
      </c>
      <c r="R76" s="18">
        <v>-37484</v>
      </c>
      <c r="S76" s="18">
        <v>-1323190</v>
      </c>
      <c r="T76" s="18">
        <v>-3355059</v>
      </c>
      <c r="U76" s="18">
        <v>1430918042</v>
      </c>
      <c r="V76" s="18">
        <v>15403000000</v>
      </c>
      <c r="W76" s="18">
        <v>-2719420</v>
      </c>
      <c r="X76" s="18">
        <v>-5047000</v>
      </c>
      <c r="Y76" s="18">
        <v>952790000</v>
      </c>
      <c r="Z76" s="18">
        <v>3387691</v>
      </c>
      <c r="AA76" s="18">
        <v>-4475338</v>
      </c>
    </row>
    <row r="77" spans="1:27">
      <c r="A77" s="6" t="s">
        <v>166</v>
      </c>
      <c r="B77" s="1" t="s">
        <v>167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>
        <v>463956</v>
      </c>
      <c r="N77" s="17">
        <v>463956</v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>
        <v>-325042</v>
      </c>
      <c r="AA77" s="17"/>
    </row>
    <row r="78" spans="1:27">
      <c r="A78" s="6" t="s">
        <v>168</v>
      </c>
      <c r="B78" s="1" t="s">
        <v>169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5.75" thickBot="1">
      <c r="A79" s="11" t="s">
        <v>170</v>
      </c>
      <c r="B79" s="12" t="s">
        <v>171</v>
      </c>
      <c r="C79" s="22">
        <f>SUM(C76:C78)</f>
        <v>-3616</v>
      </c>
      <c r="D79" s="22">
        <v>2440000</v>
      </c>
      <c r="E79" s="22">
        <v>9355732</v>
      </c>
      <c r="F79" s="22">
        <v>744766</v>
      </c>
      <c r="G79" s="22">
        <v>-12517</v>
      </c>
      <c r="H79" s="22">
        <v>-4547687</v>
      </c>
      <c r="I79" s="22">
        <v>21082433</v>
      </c>
      <c r="J79" s="22">
        <v>33280226</v>
      </c>
      <c r="K79" s="22">
        <v>-3551</v>
      </c>
      <c r="L79" s="22">
        <v>284200000</v>
      </c>
      <c r="M79" s="22">
        <v>3359855</v>
      </c>
      <c r="N79" s="22">
        <v>789565</v>
      </c>
      <c r="O79" s="22">
        <v>8245</v>
      </c>
      <c r="P79" s="22">
        <v>468793</v>
      </c>
      <c r="Q79" s="22">
        <v>5199715</v>
      </c>
      <c r="R79" s="22">
        <v>-37484</v>
      </c>
      <c r="S79" s="22">
        <v>-1323190</v>
      </c>
      <c r="T79" s="22">
        <v>-3355059</v>
      </c>
      <c r="U79" s="22">
        <v>1430918042</v>
      </c>
      <c r="V79" s="22">
        <v>15403000000</v>
      </c>
      <c r="W79" s="22">
        <v>-2719420</v>
      </c>
      <c r="X79" s="22">
        <v>-5047000</v>
      </c>
      <c r="Y79" s="22">
        <v>952790000</v>
      </c>
      <c r="Z79" s="22">
        <v>3062649</v>
      </c>
      <c r="AA79" s="22">
        <v>-4475338</v>
      </c>
    </row>
    <row r="80" spans="1:27" ht="15.75" thickTop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</sheetData>
  <mergeCells count="14">
    <mergeCell ref="A11:C11"/>
    <mergeCell ref="A73:C73"/>
    <mergeCell ref="A4:C4"/>
    <mergeCell ref="A47:C47"/>
    <mergeCell ref="A49:C49"/>
    <mergeCell ref="A56:C56"/>
    <mergeCell ref="A64:C64"/>
    <mergeCell ref="A35:C35"/>
    <mergeCell ref="A28:C28"/>
    <mergeCell ref="A29:C29"/>
    <mergeCell ref="A41:C41"/>
    <mergeCell ref="A17:C17"/>
    <mergeCell ref="A6:C6"/>
    <mergeCell ref="A7:C7"/>
  </mergeCells>
  <pageMargins left="0.7" right="0.7" top="0.75" bottom="0.75" header="0.3" footer="0.3"/>
  <pageSetup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2A17571CF88439ABA7611DC88C97E" ma:contentTypeVersion="16" ma:contentTypeDescription="Create a new document." ma:contentTypeScope="" ma:versionID="cda9316f6774f182f900de5ec6097f12">
  <xsd:schema xmlns:xsd="http://www.w3.org/2001/XMLSchema" xmlns:xs="http://www.w3.org/2001/XMLSchema" xmlns:p="http://schemas.microsoft.com/office/2006/metadata/properties" xmlns:ns2="76fe0413-0503-4bd4-aaad-f298049ef40d" xmlns:ns3="238a7fb3-ecbf-4877-938d-446e9b051090" targetNamespace="http://schemas.microsoft.com/office/2006/metadata/properties" ma:root="true" ma:fieldsID="9e18172358aaa3d7bb9da62ca12f876a" ns2:_="" ns3:_="">
    <xsd:import namespace="76fe0413-0503-4bd4-aaad-f298049ef40d"/>
    <xsd:import namespace="238a7fb3-ecbf-4877-938d-446e9b051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InternalorExtern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e0413-0503-4bd4-aaad-f298049ef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nternalorExternal" ma:index="22" nillable="true" ma:displayName="Internal or External" ma:description="Type of communication" ma:format="Dropdown" ma:internalName="InternalorExternal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a7fb3-ecbf-4877-938d-446e9b051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837b07f-7e77-4560-8b67-bcf608dc697e}" ma:internalName="TaxCatchAll" ma:showField="CatchAllData" ma:web="238a7fb3-ecbf-4877-938d-446e9b051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a7fb3-ecbf-4877-938d-446e9b051090" xsi:nil="true"/>
    <lcf76f155ced4ddcb4097134ff3c332f xmlns="76fe0413-0503-4bd4-aaad-f298049ef40d">
      <Terms xmlns="http://schemas.microsoft.com/office/infopath/2007/PartnerControls"/>
    </lcf76f155ced4ddcb4097134ff3c332f>
    <InternalorExternal xmlns="76fe0413-0503-4bd4-aaad-f298049ef40d" xsi:nil="true"/>
  </documentManagement>
</p:properties>
</file>

<file path=customXml/itemProps1.xml><?xml version="1.0" encoding="utf-8"?>
<ds:datastoreItem xmlns:ds="http://schemas.openxmlformats.org/officeDocument/2006/customXml" ds:itemID="{AB823F93-9BD0-4547-AFD4-FAF7039924C9}"/>
</file>

<file path=customXml/itemProps2.xml><?xml version="1.0" encoding="utf-8"?>
<ds:datastoreItem xmlns:ds="http://schemas.openxmlformats.org/officeDocument/2006/customXml" ds:itemID="{FD2DB2AA-3468-4883-99DC-11FA636D5321}"/>
</file>

<file path=customXml/itemProps3.xml><?xml version="1.0" encoding="utf-8"?>
<ds:datastoreItem xmlns:ds="http://schemas.openxmlformats.org/officeDocument/2006/customXml" ds:itemID="{AD71D5B1-21F3-4771-8FBA-942B2BB74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EReidy</dc:creator>
  <cp:keywords/>
  <dc:description/>
  <cp:lastModifiedBy/>
  <cp:revision/>
  <dcterms:created xsi:type="dcterms:W3CDTF">2018-06-11T14:55:00Z</dcterms:created>
  <dcterms:modified xsi:type="dcterms:W3CDTF">2023-06-14T19:02:27Z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0x0101002732A17571CF88439ABA7611DC88C97E</vt:lpwstr>
  </property>
</Properties>
</file>