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thomas_hajj_mass_gov/Documents/Desktop/"/>
    </mc:Choice>
  </mc:AlternateContent>
  <xr:revisionPtr revIDLastSave="0" documentId="8_{ADE3473F-43F0-4D60-B37A-F79D5ED925E5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Financials" sheetId="1" r:id="rId1"/>
  </sheets>
  <definedNames>
    <definedName name="MaximumDollarInputValue">#REF!</definedName>
    <definedName name="MinimumDollarInputVal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0" i="1"/>
  <c r="C53" i="1"/>
  <c r="C45" i="1"/>
  <c r="C39" i="1"/>
  <c r="C34" i="1"/>
  <c r="C24" i="1"/>
  <c r="C26" i="1" s="1"/>
  <c r="C16" i="1"/>
  <c r="C40" i="1" l="1"/>
  <c r="C46" i="1" s="1"/>
  <c r="C27" i="1"/>
  <c r="C61" i="1"/>
  <c r="C70" i="1" s="1"/>
  <c r="C74" i="1" s="1"/>
  <c r="C77" i="1" s="1"/>
</calcChain>
</file>

<file path=xl/sharedStrings.xml><?xml version="1.0" encoding="utf-8"?>
<sst xmlns="http://schemas.openxmlformats.org/spreadsheetml/2006/main" count="296" uniqueCount="185">
  <si>
    <t>RPO-138</t>
  </si>
  <si>
    <t xml:space="preserve">Legal Name(s) of Corporate Affiliate(s) For Which This Financial Statements File Will Be Completed    </t>
  </si>
  <si>
    <t>Acton Medical Associates, PC</t>
  </si>
  <si>
    <t>Affiliated Pediatric Practices, L.L.C.</t>
  </si>
  <si>
    <t>Atrius Health, Inc.</t>
  </si>
  <si>
    <t>Behavioral Health Network, Inc.</t>
  </si>
  <si>
    <t>Berkshire Health Systems, Inc.</t>
  </si>
  <si>
    <t>Berkshire Orthopaedic Associates</t>
  </si>
  <si>
    <t>Beth Israel Deaconess Medical Center</t>
  </si>
  <si>
    <t xml:space="preserve">Beth Israel Deaconess Physician Organization </t>
  </si>
  <si>
    <t>The Boston Health Care for the Homeless Program, Inc.</t>
  </si>
  <si>
    <t xml:space="preserve">CentMass Association of Physicians, Inc. </t>
  </si>
  <si>
    <t>Charles River Medical Associates, PC</t>
  </si>
  <si>
    <t>Community Care Cooperative, Inc.</t>
  </si>
  <si>
    <t>Community Intervention Services Holdings</t>
  </si>
  <si>
    <t>East Boston Neighborhood Health Center and Affiliates</t>
  </si>
  <si>
    <t>Emerson IPA, Inc.</t>
  </si>
  <si>
    <t xml:space="preserve">Encompass Health Corporation </t>
  </si>
  <si>
    <t>Franciscan Hospital for Children, Inc.</t>
  </si>
  <si>
    <t>Franciscan Pediatrics, Inc.</t>
  </si>
  <si>
    <t>Hallmark Health IPA</t>
  </si>
  <si>
    <t>Harbor Health Services, Inc.</t>
  </si>
  <si>
    <t>High Point Treatment Center, Inc.</t>
  </si>
  <si>
    <t xml:space="preserve">Highland Healthcare Associates IPA, Inc. </t>
  </si>
  <si>
    <t>Lawrence General IPA, Inc.</t>
  </si>
  <si>
    <t xml:space="preserve">Mount Auburn Cambridge Independent Practice Association, Inc. </t>
  </si>
  <si>
    <t>Mount Auburn Hospital</t>
  </si>
  <si>
    <t>New England Baptist Hospital</t>
  </si>
  <si>
    <t>Quest Diagnostics, Inc.</t>
  </si>
  <si>
    <t>UnitedHealth Group, Inc.</t>
  </si>
  <si>
    <t>Reliant Medical Group</t>
  </si>
  <si>
    <t>Universal Health Services, Inc.</t>
  </si>
  <si>
    <t>Upham's Corner Health Committee, Inc.</t>
  </si>
  <si>
    <t>Valley Medical Group, P.C.</t>
  </si>
  <si>
    <t>N/A</t>
  </si>
  <si>
    <t>System-Level or Physician Practice</t>
  </si>
  <si>
    <t>System-Level</t>
  </si>
  <si>
    <t>Physician Practice</t>
  </si>
  <si>
    <t>RPO-140</t>
  </si>
  <si>
    <t>Financial Statements Year</t>
  </si>
  <si>
    <t>01/01/2018-12/31/2018</t>
  </si>
  <si>
    <t>01/01/2018 - 12/31/2018</t>
  </si>
  <si>
    <t>07/01/2017 - 06/30/2018</t>
  </si>
  <si>
    <t>10/1/2017 - 9/30/2018</t>
  </si>
  <si>
    <t>10/01/2017 - 9/30/2018</t>
  </si>
  <si>
    <t>1/1/2018 - 12/31/2018</t>
  </si>
  <si>
    <t>10/01/2017 - 09/30/2018</t>
  </si>
  <si>
    <t>10/01/2017-9/30/2018</t>
  </si>
  <si>
    <t>07/01/2017 - 06/31/2018</t>
  </si>
  <si>
    <t>07/01/2017-6/30/2018</t>
  </si>
  <si>
    <t>01/01/18-12/31/18</t>
  </si>
  <si>
    <t>04/01/2018 - 12/31/2018</t>
  </si>
  <si>
    <t>01/-01/2018 - 12/31/2018</t>
  </si>
  <si>
    <t>01/01/2018 - 12/31/18</t>
  </si>
  <si>
    <t>BALANCE SHEET</t>
  </si>
  <si>
    <t>Data</t>
  </si>
  <si>
    <t>ASSETS</t>
  </si>
  <si>
    <t>CURRENT ASSETS</t>
  </si>
  <si>
    <t>RPO-141</t>
  </si>
  <si>
    <t>Cash and Cash Equivalents</t>
  </si>
  <si>
    <t>RPO-142</t>
  </si>
  <si>
    <t>Short Term Investments</t>
  </si>
  <si>
    <t>RPO-143</t>
  </si>
  <si>
    <t>Current Assets Whose Use is Limited</t>
  </si>
  <si>
    <t xml:space="preserve">RECEIVABLES </t>
  </si>
  <si>
    <t>RPO-144</t>
  </si>
  <si>
    <t>Net Patient Accounts Receivable</t>
  </si>
  <si>
    <t>RPO-145</t>
  </si>
  <si>
    <t>Receivables Due From Affiliates</t>
  </si>
  <si>
    <t>RPO-146</t>
  </si>
  <si>
    <t>Third Party Settlements</t>
  </si>
  <si>
    <t>RPO-147</t>
  </si>
  <si>
    <t>Other Current Assets</t>
  </si>
  <si>
    <t>RPO-148</t>
  </si>
  <si>
    <t>Total Current Assets</t>
  </si>
  <si>
    <t>NON-CURRENT ASSETS</t>
  </si>
  <si>
    <t>RPO-149</t>
  </si>
  <si>
    <t>Non-Current Assets Whose Use is Limited</t>
  </si>
  <si>
    <t>RPO-150</t>
  </si>
  <si>
    <t>Contribution Receivables</t>
  </si>
  <si>
    <t>RPO-151</t>
  </si>
  <si>
    <t>Interest in Net Assets</t>
  </si>
  <si>
    <t>RPO-152</t>
  </si>
  <si>
    <t>Investment in Affiliates</t>
  </si>
  <si>
    <t>RPO-153</t>
  </si>
  <si>
    <t>Gross Property Plant and Equipment</t>
  </si>
  <si>
    <t>RPO-154</t>
  </si>
  <si>
    <t>Less:  Accumulated Depreciation</t>
  </si>
  <si>
    <t>RPO-155</t>
  </si>
  <si>
    <t>Net Property Plant and Equipment</t>
  </si>
  <si>
    <t>RPO-156</t>
  </si>
  <si>
    <t>Other Non-Current Assets</t>
  </si>
  <si>
    <t>RPO-157</t>
  </si>
  <si>
    <t>Total Non-Current Assets</t>
  </si>
  <si>
    <t>RPO-158</t>
  </si>
  <si>
    <t>Total Assets</t>
  </si>
  <si>
    <t>LIABILITIES AND NET ASSETS or EQUITY</t>
  </si>
  <si>
    <t>CURRENT LIABILITIES</t>
  </si>
  <si>
    <t>RPO-159</t>
  </si>
  <si>
    <t>Current Long Term Debt</t>
  </si>
  <si>
    <t>RPO-160</t>
  </si>
  <si>
    <t>Estimated Third Party Settlements</t>
  </si>
  <si>
    <t>RPO-161</t>
  </si>
  <si>
    <t>Current Liabilities Due to Affiliates</t>
  </si>
  <si>
    <t>RPO-162</t>
  </si>
  <si>
    <t>Other Current Liabilities</t>
  </si>
  <si>
    <t>RPO-163</t>
  </si>
  <si>
    <t>Total Current Liabilities</t>
  </si>
  <si>
    <t>LONG-TERM LIABILITIES</t>
  </si>
  <si>
    <t>RPO-164</t>
  </si>
  <si>
    <t>Long Term Debt Net of Current Portion</t>
  </si>
  <si>
    <t>RPO-165</t>
  </si>
  <si>
    <t>Non-Current Liabilities Due to Affiliates</t>
  </si>
  <si>
    <t>RPO-166</t>
  </si>
  <si>
    <t>Other Non-Current Liabilities</t>
  </si>
  <si>
    <t>RPO-167</t>
  </si>
  <si>
    <t>Total Non-Current Liabilities</t>
  </si>
  <si>
    <t>RPO-168</t>
  </si>
  <si>
    <t xml:space="preserve">Total Liabilities  </t>
  </si>
  <si>
    <t>NET ASSETS or EQUITY</t>
  </si>
  <si>
    <t>RPO-169</t>
  </si>
  <si>
    <t>Net Unrestricted Assets</t>
  </si>
  <si>
    <t>RPO-170</t>
  </si>
  <si>
    <t>Net Temporarily Restricted Assets</t>
  </si>
  <si>
    <t>RPO-171</t>
  </si>
  <si>
    <t>Net Permanently Restricted Assets</t>
  </si>
  <si>
    <t>RPO-172</t>
  </si>
  <si>
    <t>TOTAL NET ASSETS or EQUITY</t>
  </si>
  <si>
    <t>RPO-173</t>
  </si>
  <si>
    <t>TOTAL LIABILITIES AND NET ASSETS or EQUITY</t>
  </si>
  <si>
    <t>STATEMENT OF OPERATIONS</t>
  </si>
  <si>
    <t>OPERATING REVENUE</t>
  </si>
  <si>
    <t>RPO-174</t>
  </si>
  <si>
    <t>Net Patient Service Revenue</t>
  </si>
  <si>
    <t>RPO-175</t>
  </si>
  <si>
    <t>Other Operating Revenue</t>
  </si>
  <si>
    <t>RPO-176</t>
  </si>
  <si>
    <t>Net Assets Released From Restrictions Used for Operations</t>
  </si>
  <si>
    <t>RPO-177</t>
  </si>
  <si>
    <t>Total Operating Revenue</t>
  </si>
  <si>
    <t>NON-OPERATING REVENUE</t>
  </si>
  <si>
    <t>RPO-178</t>
  </si>
  <si>
    <t>Investment Income</t>
  </si>
  <si>
    <t>RPO-179</t>
  </si>
  <si>
    <t>Net Contribution Revenue</t>
  </si>
  <si>
    <t>RPO-180</t>
  </si>
  <si>
    <t>Change in Interest in Net Assets</t>
  </si>
  <si>
    <t>RPO-181</t>
  </si>
  <si>
    <t>Non-Operating Gains / Losses</t>
  </si>
  <si>
    <t>RPO-182</t>
  </si>
  <si>
    <t>Equity Method of Alternative Investment</t>
  </si>
  <si>
    <t>RPO-183</t>
  </si>
  <si>
    <t>Total Non-Operating Revenue</t>
  </si>
  <si>
    <t>RPO-184</t>
  </si>
  <si>
    <t>Total Unrestricted Revenue, Gains, and Other Support</t>
  </si>
  <si>
    <t>EXPENSES</t>
  </si>
  <si>
    <t>RPO-185</t>
  </si>
  <si>
    <t>Salary and Benefit Expense</t>
  </si>
  <si>
    <t>RPO-186</t>
  </si>
  <si>
    <t>Depreciation and Amortization Expense</t>
  </si>
  <si>
    <t>RPO-187</t>
  </si>
  <si>
    <t>Interest Expense</t>
  </si>
  <si>
    <t>RPO-188</t>
  </si>
  <si>
    <t>Health Safety Net Assessment</t>
  </si>
  <si>
    <t>RPO-189</t>
  </si>
  <si>
    <t xml:space="preserve">Other Operating Expenses </t>
  </si>
  <si>
    <t>RPO-190</t>
  </si>
  <si>
    <t>Net Nonrecurring Gains and Losses</t>
  </si>
  <si>
    <t>RPO-191</t>
  </si>
  <si>
    <t>Total Expenses Including Nonrecurring Gains / Losses</t>
  </si>
  <si>
    <t>RPO-192</t>
  </si>
  <si>
    <t>Total Excess of Revenue, Gains, and Other Support Over Expenses</t>
  </si>
  <si>
    <t>OTHER CHANGES IN UNRESTRICTED NET ASSETS</t>
  </si>
  <si>
    <t>RPO-193</t>
  </si>
  <si>
    <t>Transfers from / to Parent and Affiliates</t>
  </si>
  <si>
    <t>RPO-194</t>
  </si>
  <si>
    <t>Other Changes in Unrestricted Net Assets</t>
  </si>
  <si>
    <t>RPO-195</t>
  </si>
  <si>
    <t>Sub-Total Increase or Decrease in Unrestricted Net Assets</t>
  </si>
  <si>
    <t>RPO-196</t>
  </si>
  <si>
    <t>Changes in Unrestricted Assets Related to Pension Activities</t>
  </si>
  <si>
    <t>RPO-197</t>
  </si>
  <si>
    <t>Changes in Accounting Principles</t>
  </si>
  <si>
    <t>RPO-198</t>
  </si>
  <si>
    <t>Total Increase or Decrease in Unrestricted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</si>
</sst>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\ ;[Red]\(#,##0\)\ ;\—_)\ ;@"/>
    <numFmt numFmtId="165" formatCode="#,##0_)\ ;[Black]\(#,##0\)\ ;\—_)\ 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1" applyNumberFormat="0" applyAlignment="0" applyProtection="0"/>
    <xf numFmtId="0" fontId="13" fillId="7" borderId="12" applyNumberFormat="0" applyAlignment="0" applyProtection="0"/>
    <xf numFmtId="0" fontId="14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164" fontId="20" fillId="0" borderId="0" applyBorder="0" applyProtection="0"/>
    <xf numFmtId="165" fontId="20" fillId="0" borderId="0" applyBorder="0" applyProtection="0"/>
    <xf numFmtId="43" fontId="20" fillId="0" borderId="0" applyFont="0" applyFill="0" applyBorder="0" applyAlignment="0" applyProtection="0"/>
    <xf numFmtId="164" fontId="20" fillId="0" borderId="0" applyBorder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0" xfId="0"/>
    <xf numFmtId="0" fontId="1" fillId="2" borderId="18" xfId="0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0" fillId="34" borderId="1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>
      <alignment horizontal="left"/>
    </xf>
    <xf numFmtId="0" fontId="0" fillId="0" borderId="19" xfId="0" applyBorder="1" applyAlignment="1">
      <alignment vertical="center" wrapText="1"/>
    </xf>
    <xf numFmtId="42" fontId="21" fillId="0" borderId="1" xfId="0" applyNumberFormat="1" applyFont="1" applyFill="1" applyBorder="1" applyProtection="1">
      <protection locked="0"/>
    </xf>
    <xf numFmtId="0" fontId="0" fillId="0" borderId="19" xfId="0" applyBorder="1" applyAlignment="1">
      <alignment vertical="center"/>
    </xf>
    <xf numFmtId="14" fontId="0" fillId="0" borderId="20" xfId="0" applyNumberFormat="1" applyBorder="1" applyAlignment="1">
      <alignment horizontal="left"/>
    </xf>
    <xf numFmtId="0" fontId="0" fillId="0" borderId="0" xfId="0"/>
    <xf numFmtId="42" fontId="0" fillId="0" borderId="1" xfId="0" applyNumberFormat="1" applyBorder="1"/>
    <xf numFmtId="42" fontId="3" fillId="0" borderId="1" xfId="0" applyNumberFormat="1" applyFont="1" applyBorder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2" fontId="3" fillId="0" borderId="7" xfId="0" applyNumberFormat="1" applyFont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/>
    </xf>
    <xf numFmtId="14" fontId="0" fillId="0" borderId="17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2829E790-96A8-4DC7-AE3C-52460859268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FE072B5-CE58-492F-A934-432B5F9D0DEF}"/>
    <cellStyle name="Note" xfId="15" builtinId="10" customBuiltin="1"/>
    <cellStyle name="Number" xfId="43" xr:uid="{BC3F2B9D-8849-4B72-8F3B-023098147D96}"/>
    <cellStyle name="Number 2" xfId="45" xr:uid="{7C41B381-FDD4-4DDD-9567-72DCD5372A7B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8"/>
  <sheetViews>
    <sheetView tabSelected="1" topLeftCell="AG1" zoomScale="80" zoomScaleNormal="80" workbookViewId="0">
      <selection activeCell="AM14" sqref="AM14"/>
    </sheetView>
  </sheetViews>
  <sheetFormatPr defaultColWidth="9.140625" defaultRowHeight="15"/>
  <cols>
    <col min="1" max="1" width="9.140625" style="13"/>
    <col min="2" max="2" width="64" style="13" customWidth="1"/>
    <col min="3" max="3" width="30" style="13" bestFit="1" customWidth="1"/>
    <col min="4" max="4" width="35.140625" style="13" bestFit="1" customWidth="1"/>
    <col min="5" max="5" width="24.28515625" style="13" bestFit="1" customWidth="1"/>
    <col min="6" max="6" width="32.85546875" style="13" bestFit="1" customWidth="1"/>
    <col min="7" max="7" width="31.28515625" style="13" bestFit="1" customWidth="1"/>
    <col min="8" max="8" width="35" style="13" bestFit="1" customWidth="1"/>
    <col min="9" max="9" width="39.42578125" style="13" bestFit="1" customWidth="1"/>
    <col min="10" max="10" width="22" style="13" bestFit="1" customWidth="1"/>
    <col min="11" max="11" width="56" style="13" bestFit="1" customWidth="1"/>
    <col min="12" max="12" width="42.140625" style="13" bestFit="1" customWidth="1"/>
    <col min="13" max="13" width="37.7109375" style="13" bestFit="1" customWidth="1"/>
    <col min="14" max="14" width="34.28515625" style="13" bestFit="1" customWidth="1"/>
    <col min="15" max="15" width="43.42578125" style="13" bestFit="1" customWidth="1"/>
    <col min="16" max="16" width="56.7109375" style="13" bestFit="1" customWidth="1"/>
    <col min="17" max="17" width="22" style="13" bestFit="1" customWidth="1"/>
    <col min="18" max="18" width="32.7109375" style="13" bestFit="1" customWidth="1"/>
    <col min="19" max="19" width="38" style="13" bestFit="1" customWidth="1"/>
    <col min="20" max="20" width="26.7109375" style="13" bestFit="1" customWidth="1"/>
    <col min="21" max="21" width="22" style="13" bestFit="1" customWidth="1"/>
    <col min="22" max="22" width="28.5703125" style="13" bestFit="1" customWidth="1"/>
    <col min="23" max="23" width="33.85546875" style="13" bestFit="1" customWidth="1"/>
    <col min="24" max="24" width="42.28515625" style="13" bestFit="1" customWidth="1"/>
    <col min="25" max="25" width="27.28515625" style="13" bestFit="1" customWidth="1"/>
    <col min="26" max="26" width="66.28515625" style="13" bestFit="1" customWidth="1"/>
    <col min="27" max="27" width="24.42578125" style="13" bestFit="1" customWidth="1"/>
    <col min="28" max="28" width="31" style="13" bestFit="1" customWidth="1"/>
    <col min="29" max="29" width="24.28515625" style="13" bestFit="1" customWidth="1"/>
    <col min="30" max="30" width="25.85546875" style="13" bestFit="1" customWidth="1"/>
    <col min="31" max="31" width="24.28515625" style="13" bestFit="1" customWidth="1"/>
    <col min="32" max="32" width="31.28515625" style="13" bestFit="1" customWidth="1"/>
    <col min="33" max="33" width="40.28515625" style="13" bestFit="1" customWidth="1"/>
    <col min="34" max="34" width="27" style="13" bestFit="1" customWidth="1"/>
    <col min="35" max="16384" width="9.140625" style="13"/>
  </cols>
  <sheetData>
    <row r="1" spans="1:34" ht="42" customHeight="1" thickTop="1">
      <c r="A1" s="5" t="s">
        <v>0</v>
      </c>
      <c r="B1" s="14" t="s">
        <v>1</v>
      </c>
      <c r="C1" s="16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0" t="s">
        <v>8</v>
      </c>
      <c r="J1" s="18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0" t="s">
        <v>16</v>
      </c>
      <c r="R1" s="29" t="s">
        <v>17</v>
      </c>
      <c r="S1" s="20" t="s">
        <v>18</v>
      </c>
      <c r="T1" s="20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</row>
    <row r="2" spans="1:34">
      <c r="A2" s="6" t="s">
        <v>34</v>
      </c>
      <c r="B2" s="15" t="s">
        <v>35</v>
      </c>
      <c r="C2" s="17" t="s">
        <v>36</v>
      </c>
      <c r="D2" s="30" t="s">
        <v>36</v>
      </c>
      <c r="E2" s="30" t="s">
        <v>36</v>
      </c>
      <c r="F2" s="30" t="s">
        <v>36</v>
      </c>
      <c r="G2" s="30" t="s">
        <v>36</v>
      </c>
      <c r="H2" s="30" t="s">
        <v>37</v>
      </c>
      <c r="I2" s="30" t="s">
        <v>36</v>
      </c>
      <c r="J2" s="30" t="s">
        <v>36</v>
      </c>
      <c r="K2" s="30" t="s">
        <v>36</v>
      </c>
      <c r="L2" s="30" t="s">
        <v>36</v>
      </c>
      <c r="M2" s="30" t="s">
        <v>36</v>
      </c>
      <c r="N2" s="30" t="s">
        <v>36</v>
      </c>
      <c r="O2" s="30" t="s">
        <v>36</v>
      </c>
      <c r="P2" s="30" t="s">
        <v>36</v>
      </c>
      <c r="Q2" s="30" t="s">
        <v>36</v>
      </c>
      <c r="R2" s="30" t="s">
        <v>36</v>
      </c>
      <c r="S2" s="30" t="s">
        <v>36</v>
      </c>
      <c r="T2" s="30" t="s">
        <v>37</v>
      </c>
      <c r="U2" s="30" t="s">
        <v>36</v>
      </c>
      <c r="V2" s="30" t="s">
        <v>36</v>
      </c>
      <c r="W2" s="30" t="s">
        <v>36</v>
      </c>
      <c r="X2" s="30" t="s">
        <v>36</v>
      </c>
      <c r="Y2" s="30" t="s">
        <v>36</v>
      </c>
      <c r="Z2" s="30" t="s">
        <v>36</v>
      </c>
      <c r="AA2" s="30" t="s">
        <v>36</v>
      </c>
      <c r="AB2" s="30" t="s">
        <v>36</v>
      </c>
      <c r="AC2" s="30" t="s">
        <v>36</v>
      </c>
      <c r="AD2" s="30" t="s">
        <v>36</v>
      </c>
      <c r="AE2" s="30" t="s">
        <v>37</v>
      </c>
      <c r="AF2" s="30" t="s">
        <v>36</v>
      </c>
      <c r="AG2" s="30" t="s">
        <v>36</v>
      </c>
      <c r="AH2" s="30" t="s">
        <v>36</v>
      </c>
    </row>
    <row r="3" spans="1:34" ht="15.75" thickBot="1">
      <c r="A3" s="6" t="s">
        <v>38</v>
      </c>
      <c r="B3" s="15" t="s">
        <v>39</v>
      </c>
      <c r="C3" s="16" t="s">
        <v>40</v>
      </c>
      <c r="D3" s="31" t="s">
        <v>40</v>
      </c>
      <c r="E3" s="31" t="s">
        <v>41</v>
      </c>
      <c r="F3" s="31" t="s">
        <v>42</v>
      </c>
      <c r="G3" s="31" t="s">
        <v>43</v>
      </c>
      <c r="H3" s="31" t="s">
        <v>44</v>
      </c>
      <c r="I3" s="21" t="s">
        <v>44</v>
      </c>
      <c r="J3" s="21" t="s">
        <v>45</v>
      </c>
      <c r="K3" s="31" t="s">
        <v>42</v>
      </c>
      <c r="L3" s="31" t="s">
        <v>44</v>
      </c>
      <c r="M3" s="31" t="s">
        <v>41</v>
      </c>
      <c r="N3" s="31" t="s">
        <v>41</v>
      </c>
      <c r="O3" s="31" t="s">
        <v>40</v>
      </c>
      <c r="P3" s="31" t="s">
        <v>46</v>
      </c>
      <c r="Q3" s="21" t="s">
        <v>45</v>
      </c>
      <c r="R3" s="31" t="s">
        <v>41</v>
      </c>
      <c r="S3" s="21" t="s">
        <v>46</v>
      </c>
      <c r="T3" s="21" t="s">
        <v>46</v>
      </c>
      <c r="U3" s="31" t="s">
        <v>47</v>
      </c>
      <c r="V3" s="31" t="s">
        <v>48</v>
      </c>
      <c r="W3" s="31" t="s">
        <v>49</v>
      </c>
      <c r="X3" s="31" t="s">
        <v>50</v>
      </c>
      <c r="Y3" s="21" t="s">
        <v>46</v>
      </c>
      <c r="Z3" s="21" t="s">
        <v>41</v>
      </c>
      <c r="AA3" s="21" t="s">
        <v>46</v>
      </c>
      <c r="AB3" s="21" t="s">
        <v>46</v>
      </c>
      <c r="AC3" s="31" t="s">
        <v>41</v>
      </c>
      <c r="AD3" s="31" t="s">
        <v>41</v>
      </c>
      <c r="AE3" s="31" t="s">
        <v>51</v>
      </c>
      <c r="AF3" s="31" t="s">
        <v>41</v>
      </c>
      <c r="AG3" s="31" t="s">
        <v>52</v>
      </c>
      <c r="AH3" s="31" t="s">
        <v>53</v>
      </c>
    </row>
    <row r="4" spans="1:34" ht="15.75" thickBot="1">
      <c r="A4" s="38"/>
      <c r="B4" s="38"/>
      <c r="C4" s="38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15.75" thickTop="1">
      <c r="A5" s="7"/>
      <c r="B5" s="27" t="s">
        <v>54</v>
      </c>
      <c r="C5" s="27" t="s">
        <v>55</v>
      </c>
      <c r="D5" s="27" t="s">
        <v>55</v>
      </c>
      <c r="E5" s="27" t="s">
        <v>55</v>
      </c>
      <c r="F5" s="27" t="s">
        <v>55</v>
      </c>
      <c r="G5" s="27" t="s">
        <v>55</v>
      </c>
      <c r="H5" s="27" t="s">
        <v>55</v>
      </c>
      <c r="I5" s="27" t="s">
        <v>55</v>
      </c>
      <c r="J5" s="27" t="s">
        <v>55</v>
      </c>
      <c r="K5" s="27" t="s">
        <v>55</v>
      </c>
      <c r="L5" s="27" t="s">
        <v>55</v>
      </c>
      <c r="M5" s="27" t="s">
        <v>55</v>
      </c>
      <c r="N5" s="27" t="s">
        <v>55</v>
      </c>
      <c r="O5" s="27" t="s">
        <v>55</v>
      </c>
      <c r="P5" s="27" t="s">
        <v>55</v>
      </c>
      <c r="Q5" s="27" t="s">
        <v>55</v>
      </c>
      <c r="R5" s="27" t="s">
        <v>55</v>
      </c>
      <c r="S5" s="27" t="s">
        <v>55</v>
      </c>
      <c r="T5" s="27" t="s">
        <v>55</v>
      </c>
      <c r="U5" s="27" t="s">
        <v>55</v>
      </c>
      <c r="V5" s="27" t="s">
        <v>55</v>
      </c>
      <c r="W5" s="27" t="s">
        <v>55</v>
      </c>
      <c r="X5" s="27" t="s">
        <v>55</v>
      </c>
      <c r="Y5" s="27" t="s">
        <v>55</v>
      </c>
      <c r="Z5" s="27" t="s">
        <v>55</v>
      </c>
      <c r="AA5" s="27" t="s">
        <v>55</v>
      </c>
      <c r="AB5" s="27" t="s">
        <v>55</v>
      </c>
      <c r="AC5" s="27" t="s">
        <v>55</v>
      </c>
      <c r="AD5" s="27" t="s">
        <v>55</v>
      </c>
      <c r="AE5" s="27" t="s">
        <v>55</v>
      </c>
      <c r="AF5" s="27" t="s">
        <v>55</v>
      </c>
      <c r="AG5" s="27" t="s">
        <v>55</v>
      </c>
      <c r="AH5" s="27" t="s">
        <v>55</v>
      </c>
    </row>
    <row r="6" spans="1:34">
      <c r="A6" s="36" t="s">
        <v>56</v>
      </c>
      <c r="B6" s="37"/>
      <c r="C6" s="37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>
      <c r="A7" s="36" t="s">
        <v>57</v>
      </c>
      <c r="B7" s="37"/>
      <c r="C7" s="37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.75">
      <c r="A8" s="6" t="s">
        <v>58</v>
      </c>
      <c r="B8" s="1" t="s">
        <v>59</v>
      </c>
      <c r="C8" s="23">
        <v>501037</v>
      </c>
      <c r="D8" s="23">
        <v>100247</v>
      </c>
      <c r="E8" s="23">
        <v>151389000</v>
      </c>
      <c r="F8" s="23">
        <v>3399252</v>
      </c>
      <c r="G8" s="23">
        <v>49390097</v>
      </c>
      <c r="H8" s="23">
        <v>192180</v>
      </c>
      <c r="I8" s="23">
        <v>91918000</v>
      </c>
      <c r="J8" s="23">
        <v>18466000</v>
      </c>
      <c r="K8" s="23">
        <v>7190736</v>
      </c>
      <c r="L8" s="23">
        <v>1309513</v>
      </c>
      <c r="M8" s="23">
        <v>886892</v>
      </c>
      <c r="N8" s="23">
        <v>783846</v>
      </c>
      <c r="O8" s="23">
        <v>830263</v>
      </c>
      <c r="P8" s="23">
        <v>14193289.319999967</v>
      </c>
      <c r="Q8" s="23">
        <v>126961</v>
      </c>
      <c r="R8" s="23">
        <v>69200000</v>
      </c>
      <c r="S8" s="23">
        <v>5410249</v>
      </c>
      <c r="T8" s="23"/>
      <c r="U8" s="23">
        <v>240938</v>
      </c>
      <c r="V8" s="23">
        <v>19097175</v>
      </c>
      <c r="W8" s="23">
        <v>2141634</v>
      </c>
      <c r="X8" s="19">
        <v>6861026</v>
      </c>
      <c r="Y8" s="23">
        <v>304560</v>
      </c>
      <c r="Z8" s="23">
        <v>4818310</v>
      </c>
      <c r="AA8" s="23">
        <v>38455000</v>
      </c>
      <c r="AB8" s="23">
        <v>11012676</v>
      </c>
      <c r="AC8" s="23">
        <v>83364687</v>
      </c>
      <c r="AD8" s="23">
        <v>10866000000</v>
      </c>
      <c r="AE8" s="23">
        <v>40206000</v>
      </c>
      <c r="AF8" s="23">
        <v>105220000</v>
      </c>
      <c r="AG8" s="23">
        <v>6950839</v>
      </c>
      <c r="AH8" s="23">
        <v>211515</v>
      </c>
    </row>
    <row r="9" spans="1:34" ht="15.75">
      <c r="A9" s="6" t="s">
        <v>60</v>
      </c>
      <c r="B9" s="1" t="s">
        <v>61</v>
      </c>
      <c r="C9" s="23"/>
      <c r="D9" s="23"/>
      <c r="E9" s="23">
        <v>8589000</v>
      </c>
      <c r="F9" s="23"/>
      <c r="G9" s="23"/>
      <c r="H9" s="23"/>
      <c r="I9" s="23">
        <v>551020000</v>
      </c>
      <c r="J9" s="23"/>
      <c r="K9" s="23"/>
      <c r="L9" s="23"/>
      <c r="M9" s="23"/>
      <c r="N9" s="23">
        <v>3922948</v>
      </c>
      <c r="O9" s="23"/>
      <c r="P9" s="23">
        <v>2000000</v>
      </c>
      <c r="Q9" s="23"/>
      <c r="R9" s="23"/>
      <c r="S9" s="23"/>
      <c r="T9" s="23"/>
      <c r="U9" s="23"/>
      <c r="V9" s="23"/>
      <c r="W9" s="23"/>
      <c r="X9" s="19"/>
      <c r="Y9" s="23"/>
      <c r="Z9" s="23">
        <v>5522139</v>
      </c>
      <c r="AA9" s="23">
        <v>77288000</v>
      </c>
      <c r="AB9" s="23">
        <v>78327978</v>
      </c>
      <c r="AC9" s="23">
        <v>51420402</v>
      </c>
      <c r="AD9" s="23">
        <v>3458000000</v>
      </c>
      <c r="AE9" s="23">
        <v>6872000</v>
      </c>
      <c r="AF9" s="23"/>
      <c r="AG9" s="23"/>
      <c r="AH9" s="23"/>
    </row>
    <row r="10" spans="1:34" ht="15.75">
      <c r="A10" s="6" t="s">
        <v>62</v>
      </c>
      <c r="B10" s="1" t="s">
        <v>63</v>
      </c>
      <c r="C10" s="23"/>
      <c r="D10" s="23"/>
      <c r="E10" s="23"/>
      <c r="F10" s="23">
        <v>428882</v>
      </c>
      <c r="G10" s="23">
        <v>7818829</v>
      </c>
      <c r="H10" s="23"/>
      <c r="I10" s="23"/>
      <c r="J10" s="23"/>
      <c r="K10" s="23">
        <v>1902093</v>
      </c>
      <c r="L10" s="23">
        <v>1799</v>
      </c>
      <c r="M10" s="23"/>
      <c r="N10" s="23">
        <v>8579241</v>
      </c>
      <c r="O10" s="23"/>
      <c r="P10" s="23"/>
      <c r="Q10" s="23"/>
      <c r="R10" s="23">
        <v>59000000</v>
      </c>
      <c r="S10" s="23">
        <v>575000</v>
      </c>
      <c r="T10" s="23"/>
      <c r="U10" s="23"/>
      <c r="V10" s="23"/>
      <c r="W10" s="23"/>
      <c r="X10" s="19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>
      <c r="A11" s="36" t="s">
        <v>64</v>
      </c>
      <c r="B11" s="37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>
      <c r="A12" s="6" t="s">
        <v>65</v>
      </c>
      <c r="B12" s="1" t="s">
        <v>66</v>
      </c>
      <c r="C12" s="23">
        <v>4392331</v>
      </c>
      <c r="D12" s="23">
        <v>0</v>
      </c>
      <c r="E12" s="23">
        <v>54129000</v>
      </c>
      <c r="F12" s="23">
        <v>6001466</v>
      </c>
      <c r="G12" s="23">
        <v>61543638</v>
      </c>
      <c r="H12" s="23">
        <v>564646</v>
      </c>
      <c r="I12" s="23">
        <v>254601000</v>
      </c>
      <c r="J12" s="23">
        <v>8235000</v>
      </c>
      <c r="K12" s="23">
        <v>3369781</v>
      </c>
      <c r="L12" s="23">
        <v>0</v>
      </c>
      <c r="M12" s="23"/>
      <c r="N12" s="23"/>
      <c r="O12" s="23">
        <v>9573779</v>
      </c>
      <c r="P12" s="23">
        <v>9622616.3599999771</v>
      </c>
      <c r="Q12" s="23"/>
      <c r="R12" s="23">
        <v>467700000</v>
      </c>
      <c r="S12" s="23">
        <v>11040422</v>
      </c>
      <c r="T12" s="23">
        <v>311581</v>
      </c>
      <c r="U12" s="23"/>
      <c r="V12" s="23">
        <v>4993373</v>
      </c>
      <c r="W12" s="23">
        <v>12470954</v>
      </c>
      <c r="X12" s="23"/>
      <c r="Y12" s="23"/>
      <c r="Z12" s="23"/>
      <c r="AA12" s="23">
        <v>50251000</v>
      </c>
      <c r="AB12" s="23">
        <v>22248596</v>
      </c>
      <c r="AC12" s="23">
        <v>1010769818</v>
      </c>
      <c r="AD12" s="23"/>
      <c r="AE12" s="23">
        <v>13642000</v>
      </c>
      <c r="AF12" s="23">
        <v>1509909000</v>
      </c>
      <c r="AG12" s="23">
        <v>4178527</v>
      </c>
      <c r="AH12" s="23">
        <v>34674</v>
      </c>
    </row>
    <row r="13" spans="1:34">
      <c r="A13" s="6" t="s">
        <v>67</v>
      </c>
      <c r="B13" s="1" t="s">
        <v>68</v>
      </c>
      <c r="C13" s="23">
        <v>71522</v>
      </c>
      <c r="D13" s="23">
        <v>0</v>
      </c>
      <c r="E13" s="23"/>
      <c r="F13" s="23"/>
      <c r="G13" s="23">
        <v>1398567</v>
      </c>
      <c r="H13" s="23"/>
      <c r="I13" s="23"/>
      <c r="J13" s="23">
        <v>3566000</v>
      </c>
      <c r="K13" s="23"/>
      <c r="L13" s="23">
        <v>0</v>
      </c>
      <c r="M13" s="23"/>
      <c r="N13" s="23"/>
      <c r="O13" s="23"/>
      <c r="P13" s="23"/>
      <c r="Q13" s="23"/>
      <c r="R13" s="23"/>
      <c r="S13" s="23"/>
      <c r="T13" s="23"/>
      <c r="U13" s="23">
        <v>3046</v>
      </c>
      <c r="V13" s="23"/>
      <c r="W13" s="23"/>
      <c r="X13" s="23"/>
      <c r="Y13" s="23"/>
      <c r="Z13" s="23"/>
      <c r="AA13" s="23"/>
      <c r="AB13" s="23"/>
      <c r="AC13" s="23">
        <v>2351198</v>
      </c>
      <c r="AD13" s="23"/>
      <c r="AE13" s="23">
        <v>3931000</v>
      </c>
      <c r="AF13" s="23"/>
      <c r="AG13" s="23"/>
      <c r="AH13" s="23"/>
    </row>
    <row r="14" spans="1:34">
      <c r="A14" s="6" t="s">
        <v>69</v>
      </c>
      <c r="B14" s="1" t="s">
        <v>70</v>
      </c>
      <c r="C14" s="23"/>
      <c r="D14" s="23">
        <v>0</v>
      </c>
      <c r="E14" s="23">
        <v>41260000</v>
      </c>
      <c r="F14" s="23">
        <v>4243343</v>
      </c>
      <c r="G14" s="23"/>
      <c r="H14" s="23"/>
      <c r="I14" s="23"/>
      <c r="J14" s="23"/>
      <c r="K14" s="23"/>
      <c r="L14" s="23">
        <v>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>
        <v>14506000</v>
      </c>
      <c r="AF14" s="23"/>
      <c r="AG14" s="23"/>
      <c r="AH14" s="23"/>
    </row>
    <row r="15" spans="1:34">
      <c r="A15" s="6" t="s">
        <v>71</v>
      </c>
      <c r="B15" s="1" t="s">
        <v>72</v>
      </c>
      <c r="C15" s="23">
        <v>676886</v>
      </c>
      <c r="D15" s="23">
        <v>0</v>
      </c>
      <c r="E15" s="23">
        <v>93099000</v>
      </c>
      <c r="F15" s="23">
        <v>1527602</v>
      </c>
      <c r="G15" s="23">
        <v>26101557</v>
      </c>
      <c r="H15" s="23">
        <v>32632</v>
      </c>
      <c r="I15" s="23">
        <v>87395000</v>
      </c>
      <c r="J15" s="23"/>
      <c r="K15" s="23">
        <v>2830769</v>
      </c>
      <c r="L15" s="23">
        <v>0</v>
      </c>
      <c r="M15" s="23"/>
      <c r="N15" s="23">
        <v>263698</v>
      </c>
      <c r="O15" s="23">
        <v>850843</v>
      </c>
      <c r="P15" s="23">
        <v>7014083.0500000007</v>
      </c>
      <c r="Q15" s="23"/>
      <c r="R15" s="23">
        <v>66200000</v>
      </c>
      <c r="S15" s="23">
        <v>1762785</v>
      </c>
      <c r="T15" s="23"/>
      <c r="U15" s="23">
        <v>394154</v>
      </c>
      <c r="V15" s="23">
        <v>1837102</v>
      </c>
      <c r="W15" s="23">
        <v>646776</v>
      </c>
      <c r="X15" s="23">
        <v>2722882</v>
      </c>
      <c r="Y15" s="23">
        <v>40550</v>
      </c>
      <c r="Z15" s="23">
        <v>1017112</v>
      </c>
      <c r="AA15" s="23">
        <v>13783000</v>
      </c>
      <c r="AB15" s="23">
        <v>6513615</v>
      </c>
      <c r="AC15" s="23">
        <v>240338895</v>
      </c>
      <c r="AD15" s="23">
        <v>24368000000</v>
      </c>
      <c r="AE15" s="23">
        <v>35401000</v>
      </c>
      <c r="AF15" s="23">
        <v>322673000</v>
      </c>
      <c r="AG15" s="23">
        <v>392725</v>
      </c>
      <c r="AH15" s="23">
        <v>116964</v>
      </c>
    </row>
    <row r="16" spans="1:34">
      <c r="A16" s="8" t="s">
        <v>73</v>
      </c>
      <c r="B16" s="2" t="s">
        <v>74</v>
      </c>
      <c r="C16" s="24">
        <f>SUM(C8:C10)+ SUM(C12:C15)</f>
        <v>5641776</v>
      </c>
      <c r="D16" s="24">
        <v>100247</v>
      </c>
      <c r="E16" s="24">
        <v>348466000</v>
      </c>
      <c r="F16" s="24">
        <v>15600545</v>
      </c>
      <c r="G16" s="24">
        <v>146252688</v>
      </c>
      <c r="H16" s="24">
        <v>789458</v>
      </c>
      <c r="I16" s="24">
        <v>984934000</v>
      </c>
      <c r="J16" s="24">
        <v>30267000</v>
      </c>
      <c r="K16" s="24">
        <v>15293379</v>
      </c>
      <c r="L16" s="24">
        <v>1311312</v>
      </c>
      <c r="M16" s="24">
        <v>886892</v>
      </c>
      <c r="N16" s="24">
        <v>13549733</v>
      </c>
      <c r="O16" s="24">
        <v>11254885</v>
      </c>
      <c r="P16" s="24">
        <v>32829988.729999945</v>
      </c>
      <c r="Q16" s="24">
        <v>126961</v>
      </c>
      <c r="R16" s="24">
        <v>662100000</v>
      </c>
      <c r="S16" s="24">
        <v>18788456</v>
      </c>
      <c r="T16" s="24">
        <v>311581</v>
      </c>
      <c r="U16" s="24">
        <v>638138</v>
      </c>
      <c r="V16" s="24">
        <v>25927650</v>
      </c>
      <c r="W16" s="24">
        <v>15259364</v>
      </c>
      <c r="X16" s="24">
        <v>9583908</v>
      </c>
      <c r="Y16" s="24">
        <v>345110</v>
      </c>
      <c r="Z16" s="24">
        <v>11357561</v>
      </c>
      <c r="AA16" s="24">
        <v>179777000</v>
      </c>
      <c r="AB16" s="24">
        <v>118102865</v>
      </c>
      <c r="AC16" s="24">
        <v>1388245000</v>
      </c>
      <c r="AD16" s="24">
        <v>38692000000</v>
      </c>
      <c r="AE16" s="24">
        <v>114558000</v>
      </c>
      <c r="AF16" s="24">
        <v>1937802000</v>
      </c>
      <c r="AG16" s="24">
        <v>11522091</v>
      </c>
      <c r="AH16" s="24">
        <v>363153</v>
      </c>
    </row>
    <row r="17" spans="1:34">
      <c r="A17" s="36" t="s">
        <v>75</v>
      </c>
      <c r="B17" s="37"/>
      <c r="C17" s="3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>
      <c r="A18" s="6" t="s">
        <v>76</v>
      </c>
      <c r="B18" s="1" t="s">
        <v>77</v>
      </c>
      <c r="C18" s="23"/>
      <c r="D18" s="23"/>
      <c r="E18" s="23">
        <v>6655000</v>
      </c>
      <c r="F18" s="23"/>
      <c r="G18" s="23">
        <v>299978644</v>
      </c>
      <c r="H18" s="23"/>
      <c r="I18" s="23">
        <v>716665000</v>
      </c>
      <c r="J18" s="23"/>
      <c r="K18" s="23">
        <v>7814001</v>
      </c>
      <c r="L18" s="23"/>
      <c r="M18" s="23"/>
      <c r="N18" s="23"/>
      <c r="O18" s="23"/>
      <c r="P18" s="23">
        <v>1225060.5799999998</v>
      </c>
      <c r="Q18" s="23"/>
      <c r="R18" s="23"/>
      <c r="S18" s="23">
        <v>5529783</v>
      </c>
      <c r="T18" s="23"/>
      <c r="U18" s="23">
        <v>0</v>
      </c>
      <c r="V18" s="23"/>
      <c r="W18" s="23">
        <v>7513500</v>
      </c>
      <c r="X18" s="23"/>
      <c r="Y18" s="23"/>
      <c r="Z18" s="23">
        <v>3915978</v>
      </c>
      <c r="AA18" s="23">
        <v>13695000</v>
      </c>
      <c r="AB18" s="23">
        <v>27676148</v>
      </c>
      <c r="AC18" s="23"/>
      <c r="AD18" s="23"/>
      <c r="AE18" s="23">
        <v>0</v>
      </c>
      <c r="AF18" s="23"/>
      <c r="AG18" s="23"/>
      <c r="AH18" s="23"/>
    </row>
    <row r="19" spans="1:34">
      <c r="A19" s="6" t="s">
        <v>78</v>
      </c>
      <c r="B19" s="1" t="s">
        <v>79</v>
      </c>
      <c r="C19" s="23"/>
      <c r="D19" s="23"/>
      <c r="E19" s="23"/>
      <c r="F19" s="23"/>
      <c r="G19" s="23"/>
      <c r="H19" s="23"/>
      <c r="I19" s="23">
        <v>84026000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>
        <v>0</v>
      </c>
      <c r="V19" s="23"/>
      <c r="W19" s="23"/>
      <c r="X19" s="23"/>
      <c r="Y19" s="23"/>
      <c r="Z19" s="23"/>
      <c r="AA19" s="23">
        <v>29000</v>
      </c>
      <c r="AB19" s="23">
        <v>3566464</v>
      </c>
      <c r="AC19" s="23"/>
      <c r="AD19" s="23"/>
      <c r="AE19" s="23">
        <v>0</v>
      </c>
      <c r="AF19" s="23"/>
      <c r="AG19" s="23"/>
      <c r="AH19" s="23"/>
    </row>
    <row r="20" spans="1:34">
      <c r="A20" s="6" t="s">
        <v>80</v>
      </c>
      <c r="B20" s="1" t="s">
        <v>81</v>
      </c>
      <c r="C20" s="23"/>
      <c r="D20" s="23"/>
      <c r="E20" s="23">
        <v>1985000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>
        <v>0</v>
      </c>
      <c r="V20" s="23"/>
      <c r="W20" s="23"/>
      <c r="X20" s="23">
        <v>58635</v>
      </c>
      <c r="Y20" s="23"/>
      <c r="Z20" s="23"/>
      <c r="AA20" s="23"/>
      <c r="AB20" s="23"/>
      <c r="AC20" s="23"/>
      <c r="AD20" s="23"/>
      <c r="AE20" s="23">
        <v>0</v>
      </c>
      <c r="AF20" s="23"/>
      <c r="AG20" s="23"/>
      <c r="AH20" s="23"/>
    </row>
    <row r="21" spans="1:34">
      <c r="A21" s="6" t="s">
        <v>82</v>
      </c>
      <c r="B21" s="1" t="s">
        <v>83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>
        <v>34294909</v>
      </c>
      <c r="P21" s="23">
        <v>15990392</v>
      </c>
      <c r="Q21" s="23"/>
      <c r="R21" s="23"/>
      <c r="S21" s="23"/>
      <c r="T21" s="23"/>
      <c r="U21" s="23">
        <v>0</v>
      </c>
      <c r="V21" s="23"/>
      <c r="W21" s="23"/>
      <c r="X21" s="23"/>
      <c r="Y21" s="23"/>
      <c r="Z21" s="23"/>
      <c r="AA21" s="23"/>
      <c r="AB21" s="23"/>
      <c r="AC21" s="23">
        <v>438571096</v>
      </c>
      <c r="AD21" s="23"/>
      <c r="AE21" s="23">
        <v>120000</v>
      </c>
      <c r="AF21" s="23"/>
      <c r="AG21" s="23"/>
      <c r="AH21" s="23"/>
    </row>
    <row r="22" spans="1:34">
      <c r="A22" s="6" t="s">
        <v>84</v>
      </c>
      <c r="B22" s="1" t="s">
        <v>85</v>
      </c>
      <c r="C22" s="23">
        <v>4574191</v>
      </c>
      <c r="D22" s="23">
        <v>17019</v>
      </c>
      <c r="E22" s="23">
        <v>631852000</v>
      </c>
      <c r="F22" s="23">
        <v>20801940</v>
      </c>
      <c r="G22" s="23">
        <v>255694816</v>
      </c>
      <c r="H22" s="23"/>
      <c r="I22" s="23">
        <v>2982433000</v>
      </c>
      <c r="J22" s="23">
        <v>659000</v>
      </c>
      <c r="K22" s="23">
        <v>36443098</v>
      </c>
      <c r="L22" s="23">
        <v>121867</v>
      </c>
      <c r="M22" s="23">
        <v>1328419</v>
      </c>
      <c r="N22" s="23"/>
      <c r="O22" s="23">
        <v>11852193</v>
      </c>
      <c r="P22" s="23">
        <v>84937527.400000006</v>
      </c>
      <c r="Q22" s="23">
        <v>4766</v>
      </c>
      <c r="R22" s="23">
        <v>2781800000</v>
      </c>
      <c r="S22" s="23">
        <v>64107009</v>
      </c>
      <c r="T22" s="23"/>
      <c r="U22" s="23">
        <v>0</v>
      </c>
      <c r="V22" s="23">
        <v>47439476</v>
      </c>
      <c r="W22" s="23">
        <v>32768275</v>
      </c>
      <c r="X22" s="23">
        <v>151331</v>
      </c>
      <c r="Y22" s="23"/>
      <c r="Z22" s="23">
        <v>2776211</v>
      </c>
      <c r="AA22" s="23">
        <v>589678000</v>
      </c>
      <c r="AB22" s="23">
        <v>283787290</v>
      </c>
      <c r="AC22" s="23">
        <v>3970076497</v>
      </c>
      <c r="AD22" s="23">
        <v>12599000000</v>
      </c>
      <c r="AE22" s="23">
        <v>201789000</v>
      </c>
      <c r="AF22" s="23">
        <v>8563455000</v>
      </c>
      <c r="AG22" s="23">
        <v>15608620</v>
      </c>
      <c r="AH22" s="23">
        <v>12154288</v>
      </c>
    </row>
    <row r="23" spans="1:34">
      <c r="A23" s="6" t="s">
        <v>86</v>
      </c>
      <c r="B23" s="1" t="s">
        <v>87</v>
      </c>
      <c r="C23" s="23">
        <v>4452944</v>
      </c>
      <c r="D23" s="23">
        <v>17019</v>
      </c>
      <c r="E23" s="23">
        <v>388438000</v>
      </c>
      <c r="F23" s="23">
        <v>6328210</v>
      </c>
      <c r="G23" s="23">
        <v>35144993</v>
      </c>
      <c r="H23" s="23"/>
      <c r="I23" s="23">
        <v>2094728000</v>
      </c>
      <c r="J23" s="23">
        <v>358000</v>
      </c>
      <c r="K23" s="23">
        <v>6712350</v>
      </c>
      <c r="L23" s="23">
        <v>112958</v>
      </c>
      <c r="M23" s="23">
        <v>608837</v>
      </c>
      <c r="N23" s="23"/>
      <c r="O23" s="23">
        <v>8343661</v>
      </c>
      <c r="P23" s="23">
        <v>38985868.189999998</v>
      </c>
      <c r="Q23" s="23">
        <v>4766</v>
      </c>
      <c r="R23" s="23">
        <v>1147000000</v>
      </c>
      <c r="S23" s="23">
        <v>42596997</v>
      </c>
      <c r="T23" s="23"/>
      <c r="U23" s="23">
        <v>0</v>
      </c>
      <c r="V23" s="23">
        <v>14375676</v>
      </c>
      <c r="W23" s="23">
        <v>9320451</v>
      </c>
      <c r="X23" s="23">
        <v>113214</v>
      </c>
      <c r="Y23" s="23"/>
      <c r="Z23" s="23">
        <v>2434855</v>
      </c>
      <c r="AA23" s="23">
        <v>362023000</v>
      </c>
      <c r="AB23" s="23">
        <v>202510032</v>
      </c>
      <c r="AC23" s="23">
        <v>2681867538</v>
      </c>
      <c r="AD23" s="23">
        <v>4141000000</v>
      </c>
      <c r="AE23" s="23">
        <v>6651000</v>
      </c>
      <c r="AF23" s="23">
        <v>3715515000</v>
      </c>
      <c r="AG23" s="23">
        <v>10085623</v>
      </c>
      <c r="AH23" s="23">
        <v>9818264</v>
      </c>
    </row>
    <row r="24" spans="1:34">
      <c r="A24" s="8" t="s">
        <v>88</v>
      </c>
      <c r="B24" s="2" t="s">
        <v>89</v>
      </c>
      <c r="C24" s="24">
        <f>C22-C23</f>
        <v>121247</v>
      </c>
      <c r="D24" s="24">
        <v>0</v>
      </c>
      <c r="E24" s="24">
        <v>243414000</v>
      </c>
      <c r="F24" s="24">
        <v>14473730</v>
      </c>
      <c r="G24" s="24">
        <v>220549823</v>
      </c>
      <c r="H24" s="24"/>
      <c r="I24" s="24">
        <v>887705000</v>
      </c>
      <c r="J24" s="24">
        <v>301000</v>
      </c>
      <c r="K24" s="24">
        <v>29730748</v>
      </c>
      <c r="L24" s="24">
        <v>8909</v>
      </c>
      <c r="M24" s="24">
        <v>719582</v>
      </c>
      <c r="N24" s="24"/>
      <c r="O24" s="24">
        <v>3508532</v>
      </c>
      <c r="P24" s="24">
        <v>45951659.210000008</v>
      </c>
      <c r="Q24" s="24"/>
      <c r="R24" s="24">
        <v>1634800000</v>
      </c>
      <c r="S24" s="24">
        <v>21510012</v>
      </c>
      <c r="T24" s="24"/>
      <c r="U24" s="24">
        <v>0</v>
      </c>
      <c r="V24" s="24">
        <v>33063800</v>
      </c>
      <c r="W24" s="24">
        <v>23447824</v>
      </c>
      <c r="X24" s="24">
        <v>38117</v>
      </c>
      <c r="Y24" s="24"/>
      <c r="Z24" s="24">
        <v>341356</v>
      </c>
      <c r="AA24" s="24">
        <v>227655000</v>
      </c>
      <c r="AB24" s="24">
        <v>81277258</v>
      </c>
      <c r="AC24" s="24">
        <v>1288208959</v>
      </c>
      <c r="AD24" s="24">
        <v>8458000000</v>
      </c>
      <c r="AE24" s="24">
        <v>195138000</v>
      </c>
      <c r="AF24" s="24">
        <v>4847940000</v>
      </c>
      <c r="AG24" s="24">
        <v>5522997</v>
      </c>
      <c r="AH24" s="24">
        <v>2336024</v>
      </c>
    </row>
    <row r="25" spans="1:34">
      <c r="A25" s="6" t="s">
        <v>90</v>
      </c>
      <c r="B25" s="1" t="s">
        <v>91</v>
      </c>
      <c r="C25" s="23">
        <v>93547</v>
      </c>
      <c r="D25" s="23"/>
      <c r="E25" s="23">
        <v>226062000</v>
      </c>
      <c r="F25" s="23">
        <v>1768837</v>
      </c>
      <c r="G25" s="23">
        <v>8678177</v>
      </c>
      <c r="H25" s="23"/>
      <c r="I25" s="23">
        <v>60945000</v>
      </c>
      <c r="J25" s="23"/>
      <c r="K25" s="23">
        <v>22888202</v>
      </c>
      <c r="L25" s="23"/>
      <c r="M25" s="23">
        <v>54669</v>
      </c>
      <c r="N25" s="23">
        <v>2737919</v>
      </c>
      <c r="O25" s="23">
        <v>448013</v>
      </c>
      <c r="P25" s="23">
        <v>11746202.16</v>
      </c>
      <c r="Q25" s="23"/>
      <c r="R25" s="23">
        <v>2878100000</v>
      </c>
      <c r="S25" s="23">
        <v>692343</v>
      </c>
      <c r="T25" s="23"/>
      <c r="U25" s="23">
        <v>0</v>
      </c>
      <c r="V25" s="23">
        <v>8370540</v>
      </c>
      <c r="W25" s="23">
        <v>489807</v>
      </c>
      <c r="X25" s="23"/>
      <c r="Y25" s="23"/>
      <c r="Z25" s="23">
        <v>1806908</v>
      </c>
      <c r="AA25" s="23">
        <v>59362000</v>
      </c>
      <c r="AB25" s="23">
        <v>8831649</v>
      </c>
      <c r="AC25" s="23">
        <v>7886391205</v>
      </c>
      <c r="AD25" s="23">
        <v>105071000000</v>
      </c>
      <c r="AE25" s="23">
        <v>18040000</v>
      </c>
      <c r="AF25" s="23">
        <v>4479738000</v>
      </c>
      <c r="AG25" s="23">
        <v>82000</v>
      </c>
      <c r="AH25" s="23">
        <v>30727</v>
      </c>
    </row>
    <row r="26" spans="1:34">
      <c r="A26" s="8" t="s">
        <v>92</v>
      </c>
      <c r="B26" s="2" t="s">
        <v>93</v>
      </c>
      <c r="C26" s="24">
        <f>SUM(C18:C21) + SUM(C24:C25)</f>
        <v>214794</v>
      </c>
      <c r="D26" s="24">
        <v>0</v>
      </c>
      <c r="E26" s="24">
        <v>478116000</v>
      </c>
      <c r="F26" s="24">
        <v>16242567</v>
      </c>
      <c r="G26" s="24">
        <v>529206644</v>
      </c>
      <c r="H26" s="24"/>
      <c r="I26" s="24">
        <v>1749341000</v>
      </c>
      <c r="J26" s="24">
        <v>301000</v>
      </c>
      <c r="K26" s="24">
        <v>60432951</v>
      </c>
      <c r="L26" s="24">
        <v>8909</v>
      </c>
      <c r="M26" s="24">
        <v>774251</v>
      </c>
      <c r="N26" s="24">
        <v>2737919</v>
      </c>
      <c r="O26" s="24">
        <v>38251454</v>
      </c>
      <c r="P26" s="24">
        <v>74913313.950000003</v>
      </c>
      <c r="Q26" s="24"/>
      <c r="R26" s="24">
        <v>4512900000</v>
      </c>
      <c r="S26" s="24">
        <v>27732138</v>
      </c>
      <c r="T26" s="24"/>
      <c r="U26" s="24">
        <v>0</v>
      </c>
      <c r="V26" s="24">
        <v>41434340</v>
      </c>
      <c r="W26" s="24">
        <v>31451131</v>
      </c>
      <c r="X26" s="24">
        <v>96752</v>
      </c>
      <c r="Y26" s="24"/>
      <c r="Z26" s="24">
        <v>6064242</v>
      </c>
      <c r="AA26" s="24">
        <v>300741000</v>
      </c>
      <c r="AB26" s="24">
        <v>121351519</v>
      </c>
      <c r="AC26" s="24">
        <v>9613171260</v>
      </c>
      <c r="AD26" s="24">
        <v>113529000000</v>
      </c>
      <c r="AE26" s="24">
        <v>213298000</v>
      </c>
      <c r="AF26" s="24">
        <v>9327678000</v>
      </c>
      <c r="AG26" s="24">
        <v>5604997</v>
      </c>
      <c r="AH26" s="24">
        <v>2366751</v>
      </c>
    </row>
    <row r="27" spans="1:34">
      <c r="A27" s="8" t="s">
        <v>94</v>
      </c>
      <c r="B27" s="2" t="s">
        <v>95</v>
      </c>
      <c r="C27" s="24">
        <f>C16+C26</f>
        <v>5856570</v>
      </c>
      <c r="D27" s="24">
        <v>100247</v>
      </c>
      <c r="E27" s="24">
        <v>826582000</v>
      </c>
      <c r="F27" s="24">
        <v>31843112</v>
      </c>
      <c r="G27" s="24">
        <v>675459332</v>
      </c>
      <c r="H27" s="24">
        <v>789458</v>
      </c>
      <c r="I27" s="24">
        <v>2734275000</v>
      </c>
      <c r="J27" s="24">
        <v>30568000</v>
      </c>
      <c r="K27" s="24">
        <v>75726330</v>
      </c>
      <c r="L27" s="24">
        <v>1320221</v>
      </c>
      <c r="M27" s="24">
        <v>1661143</v>
      </c>
      <c r="N27" s="24">
        <v>16287652</v>
      </c>
      <c r="O27" s="24">
        <v>49506339</v>
      </c>
      <c r="P27" s="24">
        <v>107743302.67999995</v>
      </c>
      <c r="Q27" s="24">
        <v>126961</v>
      </c>
      <c r="R27" s="24">
        <v>5175000000</v>
      </c>
      <c r="S27" s="24">
        <v>46520594</v>
      </c>
      <c r="T27" s="24">
        <v>311581</v>
      </c>
      <c r="U27" s="24">
        <v>638138</v>
      </c>
      <c r="V27" s="24">
        <v>67361990</v>
      </c>
      <c r="W27" s="24">
        <v>46710495</v>
      </c>
      <c r="X27" s="24">
        <v>9680660</v>
      </c>
      <c r="Y27" s="24">
        <v>345110</v>
      </c>
      <c r="Z27" s="24">
        <v>17421803</v>
      </c>
      <c r="AA27" s="24">
        <v>480518000</v>
      </c>
      <c r="AB27" s="24">
        <v>239454384</v>
      </c>
      <c r="AC27" s="24">
        <v>11001416260</v>
      </c>
      <c r="AD27" s="24">
        <v>152221000000</v>
      </c>
      <c r="AE27" s="24">
        <v>327856000</v>
      </c>
      <c r="AF27" s="24">
        <v>11265480000</v>
      </c>
      <c r="AG27" s="24">
        <v>17127088</v>
      </c>
      <c r="AH27" s="24">
        <v>2729904</v>
      </c>
    </row>
    <row r="28" spans="1:34">
      <c r="A28" s="36" t="s">
        <v>96</v>
      </c>
      <c r="B28" s="37"/>
      <c r="C28" s="3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>
      <c r="A29" s="36" t="s">
        <v>97</v>
      </c>
      <c r="B29" s="37"/>
      <c r="C29" s="3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>
      <c r="A30" s="6" t="s">
        <v>98</v>
      </c>
      <c r="B30" s="1" t="s">
        <v>99</v>
      </c>
      <c r="C30" s="23"/>
      <c r="D30" s="23">
        <v>0</v>
      </c>
      <c r="E30" s="23">
        <v>7407000</v>
      </c>
      <c r="F30" s="23">
        <v>419780</v>
      </c>
      <c r="G30" s="23">
        <v>6080000</v>
      </c>
      <c r="H30" s="23"/>
      <c r="I30" s="23">
        <v>32213000</v>
      </c>
      <c r="J30" s="23"/>
      <c r="K30" s="23"/>
      <c r="L30" s="23"/>
      <c r="M30" s="23">
        <v>483495</v>
      </c>
      <c r="N30" s="23"/>
      <c r="O30" s="23">
        <v>79929324</v>
      </c>
      <c r="P30" s="23">
        <v>936295</v>
      </c>
      <c r="Q30" s="23"/>
      <c r="R30" s="23">
        <v>35800000</v>
      </c>
      <c r="S30" s="23">
        <v>251422</v>
      </c>
      <c r="T30" s="23"/>
      <c r="U30" s="23"/>
      <c r="V30" s="23">
        <v>210344</v>
      </c>
      <c r="W30" s="23">
        <v>551533</v>
      </c>
      <c r="X30" s="23"/>
      <c r="Y30" s="23"/>
      <c r="Z30" s="23"/>
      <c r="AA30" s="23">
        <v>8030000</v>
      </c>
      <c r="AB30" s="23">
        <v>1655000</v>
      </c>
      <c r="AC30" s="23">
        <v>463869989</v>
      </c>
      <c r="AD30" s="23">
        <v>1973000000</v>
      </c>
      <c r="AE30" s="23">
        <v>1905000</v>
      </c>
      <c r="AF30" s="23">
        <v>63446000</v>
      </c>
      <c r="AG30" s="23">
        <v>88034</v>
      </c>
      <c r="AH30" s="23">
        <v>463507</v>
      </c>
    </row>
    <row r="31" spans="1:34">
      <c r="A31" s="6" t="s">
        <v>100</v>
      </c>
      <c r="B31" s="1" t="s">
        <v>101</v>
      </c>
      <c r="C31" s="23"/>
      <c r="D31" s="23">
        <v>0</v>
      </c>
      <c r="E31" s="23">
        <v>93641000</v>
      </c>
      <c r="F31" s="23">
        <v>0</v>
      </c>
      <c r="G31" s="23">
        <v>21883759</v>
      </c>
      <c r="H31" s="23"/>
      <c r="I31" s="23">
        <v>36401000</v>
      </c>
      <c r="J31" s="23">
        <v>1770000</v>
      </c>
      <c r="K31" s="23"/>
      <c r="L31" s="23"/>
      <c r="M31" s="23"/>
      <c r="N31" s="23"/>
      <c r="O31" s="23"/>
      <c r="P31" s="23">
        <v>5510646</v>
      </c>
      <c r="Q31" s="23"/>
      <c r="R31" s="23"/>
      <c r="S31" s="23"/>
      <c r="T31" s="23"/>
      <c r="U31" s="23"/>
      <c r="V31" s="23"/>
      <c r="W31" s="23">
        <v>93903</v>
      </c>
      <c r="X31" s="23"/>
      <c r="Y31" s="23"/>
      <c r="Z31" s="23">
        <v>2649371</v>
      </c>
      <c r="AA31" s="23">
        <v>2213000</v>
      </c>
      <c r="AB31" s="23">
        <v>4302447</v>
      </c>
      <c r="AC31" s="23"/>
      <c r="AD31" s="23"/>
      <c r="AE31" s="23"/>
      <c r="AF31" s="23"/>
      <c r="AG31" s="23"/>
      <c r="AH31" s="23"/>
    </row>
    <row r="32" spans="1:34">
      <c r="A32" s="6" t="s">
        <v>102</v>
      </c>
      <c r="B32" s="1" t="s">
        <v>103</v>
      </c>
      <c r="C32" s="23"/>
      <c r="D32" s="23">
        <v>0</v>
      </c>
      <c r="E32" s="23"/>
      <c r="F32" s="23"/>
      <c r="G32" s="23"/>
      <c r="H32" s="23">
        <v>1148684</v>
      </c>
      <c r="I32" s="23"/>
      <c r="J32" s="23">
        <v>21117000</v>
      </c>
      <c r="K32" s="23"/>
      <c r="L32" s="23">
        <v>1114258</v>
      </c>
      <c r="M32" s="23"/>
      <c r="N32" s="23"/>
      <c r="O32" s="23"/>
      <c r="P32" s="23"/>
      <c r="Q32" s="23"/>
      <c r="R32" s="23"/>
      <c r="S32" s="23"/>
      <c r="T32" s="23">
        <v>1750494</v>
      </c>
      <c r="U32" s="23">
        <v>464214</v>
      </c>
      <c r="V32" s="23"/>
      <c r="W32" s="23"/>
      <c r="X32" s="23"/>
      <c r="Y32" s="23"/>
      <c r="Z32" s="23">
        <v>199554</v>
      </c>
      <c r="AA32" s="23">
        <v>249000</v>
      </c>
      <c r="AB32" s="23"/>
      <c r="AC32" s="23">
        <v>8260.5</v>
      </c>
      <c r="AD32" s="23"/>
      <c r="AE32" s="23"/>
      <c r="AF32" s="23"/>
      <c r="AG32" s="23"/>
      <c r="AH32" s="23"/>
    </row>
    <row r="33" spans="1:34">
      <c r="A33" s="6" t="s">
        <v>104</v>
      </c>
      <c r="B33" s="1" t="s">
        <v>105</v>
      </c>
      <c r="C33" s="23">
        <v>1704139</v>
      </c>
      <c r="D33" s="23">
        <v>0</v>
      </c>
      <c r="E33" s="23">
        <v>183288000</v>
      </c>
      <c r="F33" s="23">
        <v>9039630</v>
      </c>
      <c r="G33" s="23">
        <v>59943616</v>
      </c>
      <c r="H33" s="23">
        <v>799512</v>
      </c>
      <c r="I33" s="23">
        <v>286740000</v>
      </c>
      <c r="J33" s="23">
        <v>7681000</v>
      </c>
      <c r="K33" s="23">
        <v>5460343</v>
      </c>
      <c r="L33" s="23"/>
      <c r="M33" s="23">
        <v>136868</v>
      </c>
      <c r="N33" s="23">
        <v>3253934</v>
      </c>
      <c r="O33" s="23">
        <v>20323958</v>
      </c>
      <c r="P33" s="23">
        <v>19223886.449999988</v>
      </c>
      <c r="Q33" s="23"/>
      <c r="R33" s="23">
        <v>636700000</v>
      </c>
      <c r="S33" s="23">
        <v>7324885</v>
      </c>
      <c r="T33" s="23">
        <v>13204</v>
      </c>
      <c r="U33" s="23">
        <v>4407</v>
      </c>
      <c r="V33" s="23">
        <v>9128942</v>
      </c>
      <c r="W33" s="23">
        <v>7976044</v>
      </c>
      <c r="X33" s="23">
        <v>6155015</v>
      </c>
      <c r="Y33" s="23">
        <v>6794</v>
      </c>
      <c r="Z33" s="23">
        <v>816741</v>
      </c>
      <c r="AA33" s="23">
        <v>45903000</v>
      </c>
      <c r="AB33" s="23">
        <v>20220367</v>
      </c>
      <c r="AC33" s="23">
        <v>1021007978</v>
      </c>
      <c r="AD33" s="23">
        <v>51236000000</v>
      </c>
      <c r="AE33" s="23">
        <v>82895000</v>
      </c>
      <c r="AF33" s="23">
        <v>1385292000</v>
      </c>
      <c r="AG33" s="23">
        <v>4671117</v>
      </c>
      <c r="AH33" s="23">
        <v>385995</v>
      </c>
    </row>
    <row r="34" spans="1:34">
      <c r="A34" s="8" t="s">
        <v>106</v>
      </c>
      <c r="B34" s="2" t="s">
        <v>107</v>
      </c>
      <c r="C34" s="24">
        <f>SUM(C30:C33)</f>
        <v>1704139</v>
      </c>
      <c r="D34" s="24">
        <v>0</v>
      </c>
      <c r="E34" s="24">
        <v>284336000</v>
      </c>
      <c r="F34" s="24">
        <v>9459410</v>
      </c>
      <c r="G34" s="24">
        <v>87907375</v>
      </c>
      <c r="H34" s="24">
        <v>1948196</v>
      </c>
      <c r="I34" s="24">
        <v>355354000</v>
      </c>
      <c r="J34" s="24">
        <v>30568000</v>
      </c>
      <c r="K34" s="24">
        <v>5460343</v>
      </c>
      <c r="L34" s="24">
        <v>1114258</v>
      </c>
      <c r="M34" s="24">
        <v>620363</v>
      </c>
      <c r="N34" s="24">
        <v>3253934</v>
      </c>
      <c r="O34" s="24">
        <v>100253282</v>
      </c>
      <c r="P34" s="24">
        <v>25670827.449999988</v>
      </c>
      <c r="Q34" s="24"/>
      <c r="R34" s="24">
        <v>672500000</v>
      </c>
      <c r="S34" s="24">
        <v>7576307</v>
      </c>
      <c r="T34" s="24">
        <v>1763698</v>
      </c>
      <c r="U34" s="24">
        <v>468621</v>
      </c>
      <c r="V34" s="24">
        <v>9339286</v>
      </c>
      <c r="W34" s="24">
        <v>8621480</v>
      </c>
      <c r="X34" s="24">
        <v>6155015</v>
      </c>
      <c r="Y34" s="24">
        <v>6794</v>
      </c>
      <c r="Z34" s="24">
        <v>3665666</v>
      </c>
      <c r="AA34" s="24">
        <v>56395000</v>
      </c>
      <c r="AB34" s="24">
        <v>26177814</v>
      </c>
      <c r="AC34" s="24">
        <v>1484886227.5</v>
      </c>
      <c r="AD34" s="24">
        <v>53209000000</v>
      </c>
      <c r="AE34" s="24">
        <v>84800000</v>
      </c>
      <c r="AF34" s="24">
        <v>1448738000</v>
      </c>
      <c r="AG34" s="24">
        <v>4759151</v>
      </c>
      <c r="AH34" s="24">
        <v>849502</v>
      </c>
    </row>
    <row r="35" spans="1:34">
      <c r="A35" s="36" t="s">
        <v>108</v>
      </c>
      <c r="B35" s="40"/>
      <c r="C35" s="40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>
      <c r="A36" s="9" t="s">
        <v>109</v>
      </c>
      <c r="B36" s="3" t="s">
        <v>110</v>
      </c>
      <c r="C36" s="26"/>
      <c r="D36" s="26">
        <v>0</v>
      </c>
      <c r="E36" s="26">
        <v>145326000</v>
      </c>
      <c r="F36" s="26">
        <v>10712130</v>
      </c>
      <c r="G36" s="26">
        <v>74497448</v>
      </c>
      <c r="H36" s="26"/>
      <c r="I36" s="26">
        <v>803561000</v>
      </c>
      <c r="J36" s="26"/>
      <c r="K36" s="26">
        <v>2220882</v>
      </c>
      <c r="L36" s="26">
        <v>0</v>
      </c>
      <c r="M36" s="26"/>
      <c r="N36" s="26"/>
      <c r="O36" s="26">
        <v>3996683</v>
      </c>
      <c r="P36" s="26">
        <v>50349393</v>
      </c>
      <c r="Q36" s="26"/>
      <c r="R36" s="26">
        <v>2478600000</v>
      </c>
      <c r="S36" s="26">
        <v>9424125</v>
      </c>
      <c r="T36" s="26"/>
      <c r="U36" s="26">
        <v>0</v>
      </c>
      <c r="V36" s="26">
        <v>26667914</v>
      </c>
      <c r="W36" s="26">
        <v>28199333</v>
      </c>
      <c r="X36" s="26"/>
      <c r="Y36" s="26"/>
      <c r="Z36" s="26"/>
      <c r="AA36" s="26">
        <v>127064000</v>
      </c>
      <c r="AB36" s="26">
        <v>53856917</v>
      </c>
      <c r="AC36" s="26">
        <v>3428746457</v>
      </c>
      <c r="AD36" s="26">
        <v>34581000000</v>
      </c>
      <c r="AE36" s="26">
        <v>16508000</v>
      </c>
      <c r="AF36" s="26">
        <v>3935187000</v>
      </c>
      <c r="AG36" s="26">
        <v>564888</v>
      </c>
      <c r="AH36" s="26">
        <v>993803</v>
      </c>
    </row>
    <row r="37" spans="1:34">
      <c r="A37" s="9" t="s">
        <v>111</v>
      </c>
      <c r="B37" s="3" t="s">
        <v>112</v>
      </c>
      <c r="C37" s="26"/>
      <c r="D37" s="26">
        <v>0</v>
      </c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26"/>
      <c r="O37" s="26"/>
      <c r="P37" s="26"/>
      <c r="Q37" s="26"/>
      <c r="R37" s="26"/>
      <c r="S37" s="26"/>
      <c r="T37" s="26"/>
      <c r="U37" s="26">
        <v>0</v>
      </c>
      <c r="V37" s="26"/>
      <c r="W37" s="26"/>
      <c r="X37" s="26"/>
      <c r="Y37" s="26"/>
      <c r="Z37" s="26"/>
      <c r="AA37" s="26"/>
      <c r="AB37" s="26"/>
      <c r="AC37" s="26"/>
      <c r="AD37" s="26"/>
      <c r="AE37" s="26">
        <v>91856000</v>
      </c>
      <c r="AF37" s="26"/>
      <c r="AG37" s="26"/>
      <c r="AH37" s="26"/>
    </row>
    <row r="38" spans="1:34">
      <c r="A38" s="9" t="s">
        <v>113</v>
      </c>
      <c r="B38" s="3" t="s">
        <v>114</v>
      </c>
      <c r="C38" s="26">
        <v>1056000</v>
      </c>
      <c r="D38" s="26">
        <v>0</v>
      </c>
      <c r="E38" s="26">
        <v>66423000</v>
      </c>
      <c r="F38" s="26">
        <v>547579</v>
      </c>
      <c r="G38" s="26">
        <v>30014364</v>
      </c>
      <c r="H38" s="26"/>
      <c r="I38" s="26">
        <v>205954000</v>
      </c>
      <c r="J38" s="26"/>
      <c r="K38" s="26"/>
      <c r="L38" s="26">
        <v>0</v>
      </c>
      <c r="M38" s="26"/>
      <c r="N38" s="26">
        <v>112926</v>
      </c>
      <c r="O38" s="26">
        <v>3901386</v>
      </c>
      <c r="P38" s="26">
        <v>1804442.0399999998</v>
      </c>
      <c r="Q38" s="26"/>
      <c r="R38" s="26">
        <v>205200000</v>
      </c>
      <c r="S38" s="26">
        <v>1861385</v>
      </c>
      <c r="T38" s="26"/>
      <c r="U38" s="26">
        <v>0</v>
      </c>
      <c r="V38" s="26">
        <v>-363819</v>
      </c>
      <c r="W38" s="26"/>
      <c r="X38" s="26"/>
      <c r="Y38" s="26">
        <v>2627532</v>
      </c>
      <c r="Z38" s="26">
        <v>644935</v>
      </c>
      <c r="AA38" s="26">
        <v>26242000</v>
      </c>
      <c r="AB38" s="26">
        <v>10524693</v>
      </c>
      <c r="AC38" s="26">
        <v>745619107</v>
      </c>
      <c r="AD38" s="26">
        <v>10112000000</v>
      </c>
      <c r="AE38" s="26">
        <v>38580000</v>
      </c>
      <c r="AF38" s="26">
        <v>415762000</v>
      </c>
      <c r="AG38" s="26"/>
      <c r="AH38" s="26">
        <v>8864</v>
      </c>
    </row>
    <row r="39" spans="1:34">
      <c r="A39" s="9" t="s">
        <v>115</v>
      </c>
      <c r="B39" s="3" t="s">
        <v>116</v>
      </c>
      <c r="C39" s="25">
        <f>SUM(C36:C38)</f>
        <v>1056000</v>
      </c>
      <c r="D39" s="26">
        <v>0</v>
      </c>
      <c r="E39" s="25">
        <v>211749000</v>
      </c>
      <c r="F39" s="26">
        <v>11259709</v>
      </c>
      <c r="G39" s="26">
        <v>104511812</v>
      </c>
      <c r="H39" s="26"/>
      <c r="I39" s="25">
        <v>1009515000</v>
      </c>
      <c r="J39" s="26"/>
      <c r="K39" s="26">
        <v>2220882</v>
      </c>
      <c r="L39" s="26">
        <v>0</v>
      </c>
      <c r="M39" s="26"/>
      <c r="N39" s="25">
        <v>112926</v>
      </c>
      <c r="O39" s="26">
        <v>7898069</v>
      </c>
      <c r="P39" s="26">
        <v>52153835.039999999</v>
      </c>
      <c r="Q39" s="26"/>
      <c r="R39" s="26">
        <v>2683800000</v>
      </c>
      <c r="S39" s="26">
        <v>11285510</v>
      </c>
      <c r="T39" s="26"/>
      <c r="U39" s="26">
        <v>0</v>
      </c>
      <c r="V39" s="25">
        <v>26304095</v>
      </c>
      <c r="W39" s="26">
        <v>28199333</v>
      </c>
      <c r="X39" s="26">
        <v>0</v>
      </c>
      <c r="Y39" s="26">
        <v>2627532</v>
      </c>
      <c r="Z39" s="25">
        <v>644935</v>
      </c>
      <c r="AA39" s="25">
        <v>153306000</v>
      </c>
      <c r="AB39" s="25">
        <v>64381610</v>
      </c>
      <c r="AC39" s="25">
        <v>4174365564</v>
      </c>
      <c r="AD39" s="25">
        <v>44693000000</v>
      </c>
      <c r="AE39" s="26">
        <v>146944000</v>
      </c>
      <c r="AF39" s="26">
        <v>4350949000</v>
      </c>
      <c r="AG39" s="26">
        <v>564888</v>
      </c>
      <c r="AH39" s="26">
        <v>1002667</v>
      </c>
    </row>
    <row r="40" spans="1:34">
      <c r="A40" s="10" t="s">
        <v>117</v>
      </c>
      <c r="B40" s="4" t="s">
        <v>118</v>
      </c>
      <c r="C40" s="25">
        <f>C34+C39</f>
        <v>2760139</v>
      </c>
      <c r="D40" s="25">
        <v>0</v>
      </c>
      <c r="E40" s="25">
        <v>496085000</v>
      </c>
      <c r="F40" s="25">
        <v>20719119</v>
      </c>
      <c r="G40" s="25">
        <v>192419187</v>
      </c>
      <c r="H40" s="25">
        <v>1948196</v>
      </c>
      <c r="I40" s="25">
        <v>1364869000</v>
      </c>
      <c r="J40" s="25">
        <v>30568000</v>
      </c>
      <c r="K40" s="25">
        <v>7681225</v>
      </c>
      <c r="L40" s="25">
        <v>1114258</v>
      </c>
      <c r="M40" s="25">
        <v>620363</v>
      </c>
      <c r="N40" s="25">
        <v>3366860</v>
      </c>
      <c r="O40" s="25">
        <v>108151351</v>
      </c>
      <c r="P40" s="25">
        <v>77824662.48999998</v>
      </c>
      <c r="Q40" s="25"/>
      <c r="R40" s="25">
        <v>3356300000</v>
      </c>
      <c r="S40" s="25">
        <v>18861817</v>
      </c>
      <c r="T40" s="25">
        <v>1763698</v>
      </c>
      <c r="U40" s="25">
        <v>468621</v>
      </c>
      <c r="V40" s="25">
        <v>35643381</v>
      </c>
      <c r="W40" s="25">
        <v>36820813</v>
      </c>
      <c r="X40" s="25">
        <v>6155015</v>
      </c>
      <c r="Y40" s="25">
        <v>2634326</v>
      </c>
      <c r="Z40" s="25">
        <v>4310601</v>
      </c>
      <c r="AA40" s="25">
        <v>209701000</v>
      </c>
      <c r="AB40" s="25">
        <v>90559424</v>
      </c>
      <c r="AC40" s="25">
        <v>5659251791.5</v>
      </c>
      <c r="AD40" s="25">
        <v>97902000000</v>
      </c>
      <c r="AE40" s="25">
        <v>231744000</v>
      </c>
      <c r="AF40" s="25">
        <v>5799687000</v>
      </c>
      <c r="AG40" s="25">
        <v>5324039</v>
      </c>
      <c r="AH40" s="25">
        <v>1852169</v>
      </c>
    </row>
    <row r="41" spans="1:34">
      <c r="A41" s="36" t="s">
        <v>119</v>
      </c>
      <c r="B41" s="37"/>
      <c r="C41" s="3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>
      <c r="A42" s="6" t="s">
        <v>120</v>
      </c>
      <c r="B42" s="1" t="s">
        <v>121</v>
      </c>
      <c r="C42" s="23">
        <v>3096431</v>
      </c>
      <c r="D42" s="23">
        <v>100247</v>
      </c>
      <c r="E42" s="23">
        <v>322357000</v>
      </c>
      <c r="F42" s="23">
        <v>9952200</v>
      </c>
      <c r="G42" s="23">
        <v>446991629</v>
      </c>
      <c r="H42" s="23">
        <v>-1158738</v>
      </c>
      <c r="I42" s="23">
        <v>1019666000</v>
      </c>
      <c r="J42" s="23"/>
      <c r="K42" s="23">
        <v>58329011</v>
      </c>
      <c r="L42" s="23">
        <v>205963</v>
      </c>
      <c r="M42" s="23">
        <v>1040779</v>
      </c>
      <c r="N42" s="23">
        <v>4216558</v>
      </c>
      <c r="O42" s="23">
        <v>-58645012</v>
      </c>
      <c r="P42" s="23">
        <v>26622294</v>
      </c>
      <c r="Q42" s="23">
        <v>126961</v>
      </c>
      <c r="R42" s="23">
        <v>1818700000</v>
      </c>
      <c r="S42" s="23">
        <v>22539409</v>
      </c>
      <c r="T42" s="23">
        <v>-1452117</v>
      </c>
      <c r="U42" s="23">
        <v>169517</v>
      </c>
      <c r="V42" s="23">
        <v>31187902</v>
      </c>
      <c r="W42" s="23">
        <v>9889682</v>
      </c>
      <c r="X42" s="23">
        <v>3525645</v>
      </c>
      <c r="Y42" s="23">
        <v>-2289396</v>
      </c>
      <c r="Z42" s="23">
        <v>13111202</v>
      </c>
      <c r="AA42" s="23">
        <v>257107000</v>
      </c>
      <c r="AB42" s="23">
        <v>117675949</v>
      </c>
      <c r="AC42" s="23">
        <v>5342164468</v>
      </c>
      <c r="AD42" s="23">
        <v>54319000000</v>
      </c>
      <c r="AE42" s="23">
        <v>96112000</v>
      </c>
      <c r="AF42" s="23">
        <v>5465793000</v>
      </c>
      <c r="AG42" s="23">
        <v>11634299</v>
      </c>
      <c r="AH42" s="23">
        <v>877735</v>
      </c>
    </row>
    <row r="43" spans="1:34">
      <c r="A43" s="6" t="s">
        <v>122</v>
      </c>
      <c r="B43" s="1" t="s">
        <v>123</v>
      </c>
      <c r="C43" s="23"/>
      <c r="D43" s="23"/>
      <c r="E43" s="23"/>
      <c r="F43" s="23">
        <v>629633</v>
      </c>
      <c r="G43" s="23">
        <v>27907072</v>
      </c>
      <c r="H43" s="23"/>
      <c r="I43" s="23">
        <v>259033000</v>
      </c>
      <c r="J43" s="23"/>
      <c r="K43" s="23">
        <v>4716094</v>
      </c>
      <c r="L43" s="23"/>
      <c r="M43" s="23"/>
      <c r="N43" s="23">
        <v>8704234</v>
      </c>
      <c r="O43" s="23"/>
      <c r="P43" s="23">
        <v>3296371.7399999993</v>
      </c>
      <c r="Q43" s="23"/>
      <c r="R43" s="23"/>
      <c r="S43" s="23">
        <v>5034809</v>
      </c>
      <c r="T43" s="23"/>
      <c r="U43" s="23"/>
      <c r="V43" s="23">
        <v>530707</v>
      </c>
      <c r="W43" s="23"/>
      <c r="X43" s="23"/>
      <c r="Y43" s="23"/>
      <c r="Z43" s="23"/>
      <c r="AA43" s="23">
        <v>8784000</v>
      </c>
      <c r="AB43" s="23">
        <v>13046134</v>
      </c>
      <c r="AC43" s="23"/>
      <c r="AD43" s="23"/>
      <c r="AE43" s="23"/>
      <c r="AF43" s="23"/>
      <c r="AG43" s="23">
        <v>168750</v>
      </c>
      <c r="AH43" s="23"/>
    </row>
    <row r="44" spans="1:34">
      <c r="A44" s="6" t="s">
        <v>124</v>
      </c>
      <c r="B44" s="1" t="s">
        <v>125</v>
      </c>
      <c r="C44" s="23"/>
      <c r="D44" s="23"/>
      <c r="E44" s="23">
        <v>8140000</v>
      </c>
      <c r="F44" s="23">
        <v>542160</v>
      </c>
      <c r="G44" s="23">
        <v>8141444</v>
      </c>
      <c r="H44" s="23"/>
      <c r="I44" s="23">
        <v>90707000</v>
      </c>
      <c r="J44" s="23"/>
      <c r="K44" s="23">
        <v>5000000</v>
      </c>
      <c r="L44" s="23"/>
      <c r="M44" s="23"/>
      <c r="N44" s="23"/>
      <c r="O44" s="23"/>
      <c r="P44" s="23"/>
      <c r="Q44" s="23"/>
      <c r="R44" s="23"/>
      <c r="S44" s="23">
        <v>84559</v>
      </c>
      <c r="T44" s="23"/>
      <c r="U44" s="23"/>
      <c r="V44" s="23"/>
      <c r="W44" s="23"/>
      <c r="X44" s="23"/>
      <c r="Y44" s="23"/>
      <c r="Z44" s="23"/>
      <c r="AA44" s="23">
        <v>4926000</v>
      </c>
      <c r="AB44" s="23">
        <v>18172878</v>
      </c>
      <c r="AC44" s="23"/>
      <c r="AD44" s="23"/>
      <c r="AE44" s="23"/>
      <c r="AF44" s="23"/>
      <c r="AG44" s="23"/>
      <c r="AH44" s="23"/>
    </row>
    <row r="45" spans="1:34">
      <c r="A45" s="8" t="s">
        <v>126</v>
      </c>
      <c r="B45" s="2" t="s">
        <v>127</v>
      </c>
      <c r="C45" s="24">
        <f>SUM(C42:C44)</f>
        <v>3096431</v>
      </c>
      <c r="D45" s="24">
        <v>100247</v>
      </c>
      <c r="E45" s="24">
        <v>330497000</v>
      </c>
      <c r="F45" s="24">
        <v>11123993</v>
      </c>
      <c r="G45" s="24">
        <v>483040145</v>
      </c>
      <c r="H45" s="24">
        <v>-1158738</v>
      </c>
      <c r="I45" s="24">
        <v>1369406000</v>
      </c>
      <c r="J45" s="24"/>
      <c r="K45" s="24">
        <v>68045105</v>
      </c>
      <c r="L45" s="24">
        <v>205963</v>
      </c>
      <c r="M45" s="24">
        <v>1040779</v>
      </c>
      <c r="N45" s="24">
        <v>12920792</v>
      </c>
      <c r="O45" s="24">
        <v>-58645012</v>
      </c>
      <c r="P45" s="24">
        <v>29918665.739999998</v>
      </c>
      <c r="Q45" s="24">
        <v>126961</v>
      </c>
      <c r="R45" s="24">
        <v>1818700000</v>
      </c>
      <c r="S45" s="24">
        <v>27658777</v>
      </c>
      <c r="T45" s="24">
        <v>-1452117</v>
      </c>
      <c r="U45" s="24">
        <v>169517</v>
      </c>
      <c r="V45" s="24">
        <v>31718609</v>
      </c>
      <c r="W45" s="24">
        <v>9889682</v>
      </c>
      <c r="X45" s="24">
        <v>3525645</v>
      </c>
      <c r="Y45" s="24">
        <v>-2289396</v>
      </c>
      <c r="Z45" s="24">
        <v>13111202</v>
      </c>
      <c r="AA45" s="24">
        <v>270817000</v>
      </c>
      <c r="AB45" s="24">
        <v>148894961</v>
      </c>
      <c r="AC45" s="24">
        <v>5342164468</v>
      </c>
      <c r="AD45" s="24">
        <v>54319000000</v>
      </c>
      <c r="AE45" s="24">
        <v>96112000</v>
      </c>
      <c r="AF45" s="24">
        <v>5465793000</v>
      </c>
      <c r="AG45" s="24">
        <v>11803049</v>
      </c>
      <c r="AH45" s="24">
        <v>877735</v>
      </c>
    </row>
    <row r="46" spans="1:34" ht="15.75" thickBot="1">
      <c r="A46" s="11" t="s">
        <v>128</v>
      </c>
      <c r="B46" s="12" t="s">
        <v>129</v>
      </c>
      <c r="C46" s="28">
        <f>C40+C45</f>
        <v>5856570</v>
      </c>
      <c r="D46" s="28">
        <v>100247</v>
      </c>
      <c r="E46" s="28">
        <v>826582000</v>
      </c>
      <c r="F46" s="28">
        <v>31843112</v>
      </c>
      <c r="G46" s="28">
        <v>675459332</v>
      </c>
      <c r="H46" s="28">
        <v>789458</v>
      </c>
      <c r="I46" s="28">
        <v>2734275000</v>
      </c>
      <c r="J46" s="28">
        <v>30568000</v>
      </c>
      <c r="K46" s="28">
        <v>75726330</v>
      </c>
      <c r="L46" s="28">
        <v>1320221</v>
      </c>
      <c r="M46" s="28">
        <v>1661142</v>
      </c>
      <c r="N46" s="28">
        <v>16287652</v>
      </c>
      <c r="O46" s="28">
        <v>49506339</v>
      </c>
      <c r="P46" s="28">
        <v>107743328.22999997</v>
      </c>
      <c r="Q46" s="28">
        <v>126961</v>
      </c>
      <c r="R46" s="28">
        <v>5175000000</v>
      </c>
      <c r="S46" s="28">
        <v>46520594</v>
      </c>
      <c r="T46" s="28">
        <v>311581</v>
      </c>
      <c r="U46" s="28">
        <v>638138</v>
      </c>
      <c r="V46" s="28">
        <v>67361990</v>
      </c>
      <c r="W46" s="28">
        <v>46710495</v>
      </c>
      <c r="X46" s="28">
        <v>9680660</v>
      </c>
      <c r="Y46" s="28">
        <v>344930</v>
      </c>
      <c r="Z46" s="28">
        <v>17421803</v>
      </c>
      <c r="AA46" s="28">
        <v>480518000</v>
      </c>
      <c r="AB46" s="28">
        <v>239454385</v>
      </c>
      <c r="AC46" s="28">
        <v>11001416259.5</v>
      </c>
      <c r="AD46" s="28">
        <v>152221000000</v>
      </c>
      <c r="AE46" s="28">
        <v>327856000</v>
      </c>
      <c r="AF46" s="28">
        <v>11265480000</v>
      </c>
      <c r="AG46" s="28">
        <v>17127088</v>
      </c>
      <c r="AH46" s="28">
        <v>2729904</v>
      </c>
    </row>
    <row r="47" spans="1:34" ht="16.5" thickTop="1" thickBot="1">
      <c r="A47" s="39"/>
      <c r="B47" s="39"/>
      <c r="C47" s="3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ht="15.75" thickTop="1">
      <c r="A48" s="7"/>
      <c r="B48" s="27" t="s">
        <v>130</v>
      </c>
      <c r="C48" s="27" t="s">
        <v>55</v>
      </c>
      <c r="D48" s="27" t="s">
        <v>55</v>
      </c>
      <c r="E48" s="27" t="s">
        <v>55</v>
      </c>
      <c r="F48" s="27" t="s">
        <v>55</v>
      </c>
      <c r="G48" s="27" t="s">
        <v>55</v>
      </c>
      <c r="H48" s="27" t="s">
        <v>55</v>
      </c>
      <c r="I48" s="27" t="s">
        <v>55</v>
      </c>
      <c r="J48" s="27" t="s">
        <v>55</v>
      </c>
      <c r="K48" s="27" t="s">
        <v>55</v>
      </c>
      <c r="L48" s="27" t="s">
        <v>55</v>
      </c>
      <c r="M48" s="27" t="s">
        <v>55</v>
      </c>
      <c r="N48" s="27" t="s">
        <v>55</v>
      </c>
      <c r="O48" s="27" t="s">
        <v>55</v>
      </c>
      <c r="P48" s="27" t="s">
        <v>55</v>
      </c>
      <c r="Q48" s="27" t="s">
        <v>55</v>
      </c>
      <c r="R48" s="27" t="s">
        <v>55</v>
      </c>
      <c r="S48" s="27" t="s">
        <v>55</v>
      </c>
      <c r="T48" s="27" t="s">
        <v>55</v>
      </c>
      <c r="U48" s="27" t="s">
        <v>55</v>
      </c>
      <c r="V48" s="27" t="s">
        <v>55</v>
      </c>
      <c r="W48" s="27" t="s">
        <v>55</v>
      </c>
      <c r="X48" s="27" t="s">
        <v>55</v>
      </c>
      <c r="Y48" s="27" t="s">
        <v>55</v>
      </c>
      <c r="Z48" s="27" t="s">
        <v>55</v>
      </c>
      <c r="AA48" s="27" t="s">
        <v>55</v>
      </c>
      <c r="AB48" s="27" t="s">
        <v>55</v>
      </c>
      <c r="AC48" s="27" t="s">
        <v>55</v>
      </c>
      <c r="AD48" s="27" t="s">
        <v>55</v>
      </c>
      <c r="AE48" s="27" t="s">
        <v>55</v>
      </c>
      <c r="AF48" s="27" t="s">
        <v>55</v>
      </c>
      <c r="AG48" s="27" t="s">
        <v>55</v>
      </c>
      <c r="AH48" s="27" t="s">
        <v>55</v>
      </c>
    </row>
    <row r="49" spans="1:34">
      <c r="A49" s="36" t="s">
        <v>131</v>
      </c>
      <c r="B49" s="37"/>
      <c r="C49" s="3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4">
      <c r="A50" s="6" t="s">
        <v>132</v>
      </c>
      <c r="B50" s="1" t="s">
        <v>133</v>
      </c>
      <c r="C50" s="23">
        <v>25712251</v>
      </c>
      <c r="D50" s="23">
        <v>2653821</v>
      </c>
      <c r="E50" s="23">
        <v>1943481000</v>
      </c>
      <c r="F50" s="23">
        <v>59030064</v>
      </c>
      <c r="G50" s="23">
        <v>563480461</v>
      </c>
      <c r="H50" s="23">
        <v>5417639</v>
      </c>
      <c r="I50" s="23">
        <v>1970445000</v>
      </c>
      <c r="J50" s="23"/>
      <c r="K50" s="23">
        <v>39142758</v>
      </c>
      <c r="L50" s="23"/>
      <c r="M50" s="23">
        <v>59620574</v>
      </c>
      <c r="N50" s="23"/>
      <c r="O50" s="23">
        <v>123880525</v>
      </c>
      <c r="P50" s="23">
        <v>123939643</v>
      </c>
      <c r="Q50" s="23"/>
      <c r="R50" s="23">
        <v>4277300000</v>
      </c>
      <c r="S50" s="23">
        <v>54151154</v>
      </c>
      <c r="T50" s="23">
        <v>1510133</v>
      </c>
      <c r="U50" s="23"/>
      <c r="V50" s="23">
        <v>57649389</v>
      </c>
      <c r="W50" s="23">
        <v>62154894</v>
      </c>
      <c r="X50" s="23"/>
      <c r="Y50" s="23"/>
      <c r="Z50" s="23"/>
      <c r="AA50" s="23">
        <v>407697000</v>
      </c>
      <c r="AB50" s="23">
        <v>233252343</v>
      </c>
      <c r="AC50" s="23">
        <v>7055368685.9700003</v>
      </c>
      <c r="AD50" s="23"/>
      <c r="AE50" s="23">
        <v>501889000</v>
      </c>
      <c r="AF50" s="23">
        <v>10772278000</v>
      </c>
      <c r="AG50" s="23">
        <v>38628502</v>
      </c>
      <c r="AH50" s="23">
        <v>39782240</v>
      </c>
    </row>
    <row r="51" spans="1:34">
      <c r="A51" s="6" t="s">
        <v>134</v>
      </c>
      <c r="B51" s="1" t="s">
        <v>135</v>
      </c>
      <c r="C51" s="23"/>
      <c r="D51" s="23">
        <v>2399088</v>
      </c>
      <c r="E51" s="23">
        <v>46895000</v>
      </c>
      <c r="F51" s="23">
        <v>38394421</v>
      </c>
      <c r="G51" s="23">
        <v>60130052</v>
      </c>
      <c r="H51" s="23">
        <v>107864</v>
      </c>
      <c r="I51" s="23">
        <v>248166000</v>
      </c>
      <c r="J51" s="23">
        <v>19274000</v>
      </c>
      <c r="K51" s="23">
        <v>7508421</v>
      </c>
      <c r="L51" s="23">
        <v>1852051</v>
      </c>
      <c r="M51" s="23">
        <v>14737247</v>
      </c>
      <c r="N51" s="23">
        <v>6464918</v>
      </c>
      <c r="O51" s="23"/>
      <c r="P51" s="23">
        <v>20520585</v>
      </c>
      <c r="Q51" s="23">
        <v>141137</v>
      </c>
      <c r="R51" s="23">
        <v>0</v>
      </c>
      <c r="S51" s="23">
        <v>7702828</v>
      </c>
      <c r="T51" s="23"/>
      <c r="U51" s="23">
        <v>692798</v>
      </c>
      <c r="V51" s="23">
        <v>12049106</v>
      </c>
      <c r="W51" s="23">
        <v>20256501</v>
      </c>
      <c r="X51" s="23">
        <v>3966114</v>
      </c>
      <c r="Y51" s="23">
        <v>398471</v>
      </c>
      <c r="Z51" s="23">
        <v>4414954</v>
      </c>
      <c r="AA51" s="23">
        <v>17779000</v>
      </c>
      <c r="AB51" s="23">
        <v>10504820</v>
      </c>
      <c r="AC51" s="23">
        <v>473918241.30000001</v>
      </c>
      <c r="AD51" s="23">
        <v>224871000000</v>
      </c>
      <c r="AE51" s="23">
        <v>4263000</v>
      </c>
      <c r="AF51" s="23"/>
      <c r="AG51" s="23">
        <v>4044184</v>
      </c>
      <c r="AH51" s="23"/>
    </row>
    <row r="52" spans="1:34">
      <c r="A52" s="6" t="s">
        <v>136</v>
      </c>
      <c r="B52" s="1" t="s">
        <v>137</v>
      </c>
      <c r="C52" s="23"/>
      <c r="D52" s="23"/>
      <c r="E52" s="23">
        <v>569000</v>
      </c>
      <c r="F52" s="23">
        <v>112443</v>
      </c>
      <c r="G52" s="23"/>
      <c r="H52" s="23"/>
      <c r="I52" s="23">
        <v>4733000</v>
      </c>
      <c r="J52" s="23"/>
      <c r="K52" s="23">
        <v>2942808</v>
      </c>
      <c r="L52" s="23"/>
      <c r="M52" s="23"/>
      <c r="N52" s="23">
        <v>30967067</v>
      </c>
      <c r="O52" s="23"/>
      <c r="P52" s="23">
        <v>75000</v>
      </c>
      <c r="Q52" s="23"/>
      <c r="R52" s="23"/>
      <c r="S52" s="23">
        <v>428110</v>
      </c>
      <c r="T52" s="23"/>
      <c r="U52" s="23"/>
      <c r="V52" s="23">
        <v>1316563</v>
      </c>
      <c r="W52" s="23"/>
      <c r="X52" s="23"/>
      <c r="Y52" s="23"/>
      <c r="Z52" s="23"/>
      <c r="AA52" s="23">
        <v>2108000</v>
      </c>
      <c r="AB52" s="23">
        <v>2899661</v>
      </c>
      <c r="AC52" s="23"/>
      <c r="AD52" s="23"/>
      <c r="AE52" s="23"/>
      <c r="AF52" s="23"/>
      <c r="AG52" s="23">
        <v>225000</v>
      </c>
      <c r="AH52" s="23"/>
    </row>
    <row r="53" spans="1:34">
      <c r="A53" s="8" t="s">
        <v>138</v>
      </c>
      <c r="B53" s="2" t="s">
        <v>139</v>
      </c>
      <c r="C53" s="24">
        <f>SUM(C50:C52)</f>
        <v>25712251</v>
      </c>
      <c r="D53" s="24">
        <v>5052909</v>
      </c>
      <c r="E53" s="24">
        <v>1990945000</v>
      </c>
      <c r="F53" s="24">
        <v>97536928</v>
      </c>
      <c r="G53" s="24">
        <v>623610513</v>
      </c>
      <c r="H53" s="24">
        <v>5525503</v>
      </c>
      <c r="I53" s="24">
        <v>2223344000</v>
      </c>
      <c r="J53" s="24">
        <v>19274000</v>
      </c>
      <c r="K53" s="24">
        <v>49593987</v>
      </c>
      <c r="L53" s="24">
        <v>1852051</v>
      </c>
      <c r="M53" s="24">
        <v>74357821</v>
      </c>
      <c r="N53" s="24">
        <v>37431985</v>
      </c>
      <c r="O53" s="24">
        <v>123880525</v>
      </c>
      <c r="P53" s="24">
        <v>144535228</v>
      </c>
      <c r="Q53" s="24">
        <v>141137</v>
      </c>
      <c r="R53" s="24">
        <v>4277300000</v>
      </c>
      <c r="S53" s="24">
        <v>62282092</v>
      </c>
      <c r="T53" s="24">
        <v>1510133</v>
      </c>
      <c r="U53" s="24">
        <v>692798</v>
      </c>
      <c r="V53" s="24">
        <v>71015058</v>
      </c>
      <c r="W53" s="24">
        <v>82411395</v>
      </c>
      <c r="X53" s="24">
        <v>3966114</v>
      </c>
      <c r="Y53" s="24">
        <v>398471</v>
      </c>
      <c r="Z53" s="24">
        <v>4414954</v>
      </c>
      <c r="AA53" s="24">
        <v>427584000</v>
      </c>
      <c r="AB53" s="24">
        <v>246656824</v>
      </c>
      <c r="AC53" s="24">
        <v>7529286927.2700005</v>
      </c>
      <c r="AD53" s="24">
        <v>224871000000</v>
      </c>
      <c r="AE53" s="24">
        <v>506152000</v>
      </c>
      <c r="AF53" s="24">
        <v>10772278000</v>
      </c>
      <c r="AG53" s="24">
        <v>42897686</v>
      </c>
      <c r="AH53" s="24">
        <v>39782240</v>
      </c>
    </row>
    <row r="54" spans="1:34">
      <c r="A54" s="36" t="s">
        <v>140</v>
      </c>
      <c r="B54" s="37"/>
      <c r="C54" s="3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>
      <c r="A55" s="6" t="s">
        <v>141</v>
      </c>
      <c r="B55" s="1" t="s">
        <v>142</v>
      </c>
      <c r="C55" s="23">
        <v>4229</v>
      </c>
      <c r="D55" s="23">
        <v>7809</v>
      </c>
      <c r="E55" s="23">
        <v>5298000</v>
      </c>
      <c r="F55" s="23">
        <v>0</v>
      </c>
      <c r="G55" s="23">
        <v>21055387</v>
      </c>
      <c r="H55" s="23"/>
      <c r="I55" s="23">
        <v>12963000</v>
      </c>
      <c r="J55" s="23">
        <v>19000</v>
      </c>
      <c r="K55" s="23">
        <v>1541162</v>
      </c>
      <c r="L55" s="23">
        <v>24304</v>
      </c>
      <c r="M55" s="23"/>
      <c r="N55" s="23">
        <v>89254</v>
      </c>
      <c r="O55" s="23"/>
      <c r="P55" s="23">
        <v>41247.909999999989</v>
      </c>
      <c r="Q55" s="23"/>
      <c r="R55" s="23"/>
      <c r="S55" s="23">
        <v>38953</v>
      </c>
      <c r="T55" s="23"/>
      <c r="U55" s="23">
        <v>119</v>
      </c>
      <c r="V55" s="23">
        <v>236214</v>
      </c>
      <c r="W55" s="23">
        <v>121806</v>
      </c>
      <c r="X55" s="23">
        <v>70052</v>
      </c>
      <c r="Y55" s="23"/>
      <c r="Z55" s="23">
        <v>179785</v>
      </c>
      <c r="AA55" s="23">
        <v>4988000</v>
      </c>
      <c r="AB55" s="23">
        <v>1849513</v>
      </c>
      <c r="AC55" s="23"/>
      <c r="AD55" s="23">
        <v>1376000000</v>
      </c>
      <c r="AE55" s="23">
        <v>281000</v>
      </c>
      <c r="AF55" s="23"/>
      <c r="AG55" s="23">
        <v>83428</v>
      </c>
      <c r="AH55" s="23">
        <v>519</v>
      </c>
    </row>
    <row r="56" spans="1:34">
      <c r="A56" s="6" t="s">
        <v>143</v>
      </c>
      <c r="B56" s="1" t="s">
        <v>144</v>
      </c>
      <c r="C56" s="23"/>
      <c r="D56" s="23"/>
      <c r="E56" s="23"/>
      <c r="F56" s="23">
        <v>133432</v>
      </c>
      <c r="G56" s="23"/>
      <c r="H56" s="23"/>
      <c r="I56" s="23"/>
      <c r="J56" s="23"/>
      <c r="K56" s="23">
        <v>4534046</v>
      </c>
      <c r="L56" s="23"/>
      <c r="M56" s="23"/>
      <c r="N56" s="23"/>
      <c r="O56" s="23"/>
      <c r="P56" s="23">
        <v>232985.45999999996</v>
      </c>
      <c r="Q56" s="23"/>
      <c r="R56" s="23"/>
      <c r="S56" s="23"/>
      <c r="T56" s="23"/>
      <c r="U56" s="23"/>
      <c r="V56" s="23"/>
      <c r="W56" s="23">
        <v>119071</v>
      </c>
      <c r="X56" s="23"/>
      <c r="Y56" s="23"/>
      <c r="Z56" s="23"/>
      <c r="AA56" s="23">
        <v>1326000</v>
      </c>
      <c r="AB56" s="23">
        <v>1855676</v>
      </c>
      <c r="AC56" s="23"/>
      <c r="AD56" s="23"/>
      <c r="AE56" s="23"/>
      <c r="AF56" s="23"/>
      <c r="AG56" s="23">
        <v>288074</v>
      </c>
      <c r="AH56" s="23"/>
    </row>
    <row r="57" spans="1:34">
      <c r="A57" s="6" t="s">
        <v>145</v>
      </c>
      <c r="B57" s="1" t="s">
        <v>146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>
        <v>44413547</v>
      </c>
      <c r="AD57" s="23">
        <v>-396000000</v>
      </c>
      <c r="AE57" s="23"/>
      <c r="AF57" s="23"/>
      <c r="AG57" s="23"/>
      <c r="AH57" s="23"/>
    </row>
    <row r="58" spans="1:34">
      <c r="A58" s="6" t="s">
        <v>147</v>
      </c>
      <c r="B58" s="1" t="s">
        <v>148</v>
      </c>
      <c r="C58" s="23">
        <v>224427</v>
      </c>
      <c r="D58" s="23"/>
      <c r="E58" s="23"/>
      <c r="F58" s="23">
        <v>-312814</v>
      </c>
      <c r="G58" s="23">
        <v>121977</v>
      </c>
      <c r="H58" s="23"/>
      <c r="I58" s="23">
        <v>32290000</v>
      </c>
      <c r="J58" s="23">
        <v>-19000</v>
      </c>
      <c r="K58" s="23">
        <v>-660617</v>
      </c>
      <c r="L58" s="23"/>
      <c r="M58" s="23"/>
      <c r="N58" s="23"/>
      <c r="O58" s="23">
        <v>982</v>
      </c>
      <c r="P58" s="23">
        <v>262995.99</v>
      </c>
      <c r="Q58" s="23"/>
      <c r="R58" s="23">
        <v>2200000</v>
      </c>
      <c r="S58" s="23">
        <v>-33519</v>
      </c>
      <c r="T58" s="23"/>
      <c r="U58" s="23"/>
      <c r="V58" s="23">
        <v>181371</v>
      </c>
      <c r="W58" s="23"/>
      <c r="X58" s="23"/>
      <c r="Y58" s="23"/>
      <c r="Z58" s="23">
        <v>4856193</v>
      </c>
      <c r="AA58" s="23"/>
      <c r="AB58" s="23"/>
      <c r="AC58" s="23">
        <v>-8196518</v>
      </c>
      <c r="AD58" s="23"/>
      <c r="AE58" s="23"/>
      <c r="AF58" s="23"/>
      <c r="AG58" s="23"/>
      <c r="AH58" s="23">
        <v>46354</v>
      </c>
    </row>
    <row r="59" spans="1:34">
      <c r="A59" s="6" t="s">
        <v>149</v>
      </c>
      <c r="B59" s="1" t="s">
        <v>150</v>
      </c>
      <c r="C59" s="23"/>
      <c r="D59" s="23"/>
      <c r="E59" s="23"/>
      <c r="F59" s="23"/>
      <c r="G59" s="23"/>
      <c r="H59" s="23"/>
      <c r="I59" s="23">
        <v>9820000</v>
      </c>
      <c r="J59" s="23"/>
      <c r="K59" s="23"/>
      <c r="L59" s="23"/>
      <c r="M59" s="23"/>
      <c r="N59" s="23"/>
      <c r="O59" s="23"/>
      <c r="P59" s="23"/>
      <c r="Q59" s="23"/>
      <c r="R59" s="23">
        <v>8700000</v>
      </c>
      <c r="S59" s="23"/>
      <c r="T59" s="23"/>
      <c r="U59" s="23"/>
      <c r="V59" s="23"/>
      <c r="W59" s="23"/>
      <c r="X59" s="23">
        <v>-405</v>
      </c>
      <c r="Y59" s="23"/>
      <c r="Z59" s="23"/>
      <c r="AA59" s="23">
        <v>2428000</v>
      </c>
      <c r="AB59" s="23">
        <v>508158</v>
      </c>
      <c r="AC59" s="23"/>
      <c r="AD59" s="23"/>
      <c r="AE59" s="23"/>
      <c r="AF59" s="23"/>
      <c r="AG59" s="23"/>
      <c r="AH59" s="23"/>
    </row>
    <row r="60" spans="1:34">
      <c r="A60" s="8" t="s">
        <v>151</v>
      </c>
      <c r="B60" s="2" t="s">
        <v>152</v>
      </c>
      <c r="C60" s="24">
        <f>SUM(C55:C59)</f>
        <v>228656</v>
      </c>
      <c r="D60" s="24">
        <v>7809</v>
      </c>
      <c r="E60" s="24">
        <v>5298000</v>
      </c>
      <c r="F60" s="24">
        <v>-179382</v>
      </c>
      <c r="G60" s="24">
        <v>21177364</v>
      </c>
      <c r="H60" s="24"/>
      <c r="I60" s="24">
        <v>55073000</v>
      </c>
      <c r="J60" s="24"/>
      <c r="K60" s="24">
        <v>5414591</v>
      </c>
      <c r="L60" s="24">
        <v>24304</v>
      </c>
      <c r="M60" s="24"/>
      <c r="N60" s="24">
        <v>89254</v>
      </c>
      <c r="O60" s="24">
        <v>982</v>
      </c>
      <c r="P60" s="24">
        <v>537229.35999999987</v>
      </c>
      <c r="Q60" s="24"/>
      <c r="R60" s="24">
        <v>10900000</v>
      </c>
      <c r="S60" s="24">
        <v>5434</v>
      </c>
      <c r="T60" s="24"/>
      <c r="U60" s="24">
        <v>119</v>
      </c>
      <c r="V60" s="24">
        <v>417585</v>
      </c>
      <c r="W60" s="24">
        <v>240877</v>
      </c>
      <c r="X60" s="24">
        <v>69647</v>
      </c>
      <c r="Y60" s="24"/>
      <c r="Z60" s="24">
        <v>5035978</v>
      </c>
      <c r="AA60" s="24">
        <v>8742000</v>
      </c>
      <c r="AB60" s="24">
        <v>4213347</v>
      </c>
      <c r="AC60" s="24">
        <v>36217029</v>
      </c>
      <c r="AD60" s="24">
        <v>980000000</v>
      </c>
      <c r="AE60" s="24">
        <v>281000</v>
      </c>
      <c r="AF60" s="24"/>
      <c r="AG60" s="24">
        <v>0</v>
      </c>
      <c r="AH60" s="24">
        <v>46873</v>
      </c>
    </row>
    <row r="61" spans="1:34">
      <c r="A61" s="8" t="s">
        <v>153</v>
      </c>
      <c r="B61" s="2" t="s">
        <v>154</v>
      </c>
      <c r="C61" s="24">
        <f>C53+C60</f>
        <v>25940907</v>
      </c>
      <c r="D61" s="24">
        <v>5060718</v>
      </c>
      <c r="E61" s="24">
        <v>1996243000</v>
      </c>
      <c r="F61" s="24">
        <v>97357546</v>
      </c>
      <c r="G61" s="24">
        <v>644787877</v>
      </c>
      <c r="H61" s="24">
        <v>5525503</v>
      </c>
      <c r="I61" s="24">
        <v>2278417000</v>
      </c>
      <c r="J61" s="24">
        <v>19274000</v>
      </c>
      <c r="K61" s="24">
        <v>55008578</v>
      </c>
      <c r="L61" s="24">
        <v>1876355</v>
      </c>
      <c r="M61" s="24">
        <v>74357821</v>
      </c>
      <c r="N61" s="24">
        <v>37521239</v>
      </c>
      <c r="O61" s="24">
        <v>123881507</v>
      </c>
      <c r="P61" s="24">
        <v>145072457.36000001</v>
      </c>
      <c r="Q61" s="24">
        <v>141137</v>
      </c>
      <c r="R61" s="24">
        <v>4288200000</v>
      </c>
      <c r="S61" s="24">
        <v>62287526</v>
      </c>
      <c r="T61" s="24">
        <v>1510133</v>
      </c>
      <c r="U61" s="24">
        <v>692917</v>
      </c>
      <c r="V61" s="24">
        <v>71432643</v>
      </c>
      <c r="W61" s="24">
        <v>82652272</v>
      </c>
      <c r="X61" s="24">
        <v>4035761</v>
      </c>
      <c r="Y61" s="24">
        <v>398471</v>
      </c>
      <c r="Z61" s="24">
        <v>9450932</v>
      </c>
      <c r="AA61" s="24">
        <v>436326000</v>
      </c>
      <c r="AB61" s="24">
        <v>250870171</v>
      </c>
      <c r="AC61" s="24">
        <v>7565503956.2700005</v>
      </c>
      <c r="AD61" s="24">
        <v>225851000000</v>
      </c>
      <c r="AE61" s="24">
        <v>506433000</v>
      </c>
      <c r="AF61" s="24">
        <v>10772278000</v>
      </c>
      <c r="AG61" s="24">
        <v>43269188</v>
      </c>
      <c r="AH61" s="24">
        <v>39829113</v>
      </c>
    </row>
    <row r="62" spans="1:34">
      <c r="A62" s="36" t="s">
        <v>155</v>
      </c>
      <c r="B62" s="37"/>
      <c r="C62" s="3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>
      <c r="A63" s="6" t="s">
        <v>156</v>
      </c>
      <c r="B63" s="1" t="s">
        <v>157</v>
      </c>
      <c r="C63" s="23">
        <v>17550444</v>
      </c>
      <c r="D63" s="23">
        <v>957067</v>
      </c>
      <c r="E63" s="23">
        <v>708203000</v>
      </c>
      <c r="F63" s="23">
        <v>78674877</v>
      </c>
      <c r="G63" s="23">
        <v>390832613</v>
      </c>
      <c r="H63" s="23">
        <v>5386684</v>
      </c>
      <c r="I63" s="23">
        <v>1148624000</v>
      </c>
      <c r="J63" s="23">
        <v>12680000</v>
      </c>
      <c r="K63" s="23">
        <v>35700776</v>
      </c>
      <c r="L63" s="23">
        <v>1619158</v>
      </c>
      <c r="M63" s="23">
        <v>54189411</v>
      </c>
      <c r="N63" s="23">
        <v>2901958</v>
      </c>
      <c r="O63" s="23">
        <v>97173592</v>
      </c>
      <c r="P63" s="23">
        <v>83630918.240000024</v>
      </c>
      <c r="Q63" s="23">
        <v>43641</v>
      </c>
      <c r="R63" s="23">
        <v>2354000000</v>
      </c>
      <c r="S63" s="23">
        <v>41473262</v>
      </c>
      <c r="T63" s="23">
        <v>1284484</v>
      </c>
      <c r="U63" s="23">
        <v>68981</v>
      </c>
      <c r="V63" s="23">
        <v>38032977</v>
      </c>
      <c r="W63" s="23">
        <v>56588527</v>
      </c>
      <c r="X63" s="23">
        <v>1219574</v>
      </c>
      <c r="Y63" s="23">
        <v>314077</v>
      </c>
      <c r="Z63" s="23">
        <v>5525149</v>
      </c>
      <c r="AA63" s="23">
        <v>267637000</v>
      </c>
      <c r="AB63" s="23">
        <v>115061505</v>
      </c>
      <c r="AC63" s="23">
        <v>3261799040.8200002</v>
      </c>
      <c r="AD63" s="23"/>
      <c r="AE63" s="23">
        <v>195514000</v>
      </c>
      <c r="AF63" s="23">
        <v>5254536000</v>
      </c>
      <c r="AG63" s="23">
        <v>24658845</v>
      </c>
      <c r="AH63" s="23">
        <v>28405330</v>
      </c>
    </row>
    <row r="64" spans="1:34">
      <c r="A64" s="6" t="s">
        <v>158</v>
      </c>
      <c r="B64" s="1" t="s">
        <v>159</v>
      </c>
      <c r="C64" s="23">
        <v>175516</v>
      </c>
      <c r="D64" s="23"/>
      <c r="E64" s="23">
        <v>26995000</v>
      </c>
      <c r="F64" s="23">
        <v>746394</v>
      </c>
      <c r="G64" s="23">
        <v>35670043</v>
      </c>
      <c r="H64" s="23">
        <v>26100</v>
      </c>
      <c r="I64" s="23">
        <v>107492000</v>
      </c>
      <c r="J64" s="23">
        <v>125000</v>
      </c>
      <c r="K64" s="23">
        <v>1348017</v>
      </c>
      <c r="L64" s="23">
        <v>2061</v>
      </c>
      <c r="M64" s="23">
        <v>84930</v>
      </c>
      <c r="N64" s="23"/>
      <c r="O64" s="23">
        <v>5565817</v>
      </c>
      <c r="P64" s="23">
        <v>4052053.71</v>
      </c>
      <c r="Q64" s="23"/>
      <c r="R64" s="23">
        <v>199700000</v>
      </c>
      <c r="S64" s="23">
        <v>2478946</v>
      </c>
      <c r="T64" s="23"/>
      <c r="U64" s="23"/>
      <c r="V64" s="23">
        <v>1720318</v>
      </c>
      <c r="W64" s="23">
        <v>1777724</v>
      </c>
      <c r="X64" s="23">
        <v>6783</v>
      </c>
      <c r="Y64" s="23"/>
      <c r="Z64" s="23">
        <v>77267</v>
      </c>
      <c r="AA64" s="23">
        <v>25534000</v>
      </c>
      <c r="AB64" s="23">
        <v>12236658</v>
      </c>
      <c r="AC64" s="23">
        <v>219453076.66</v>
      </c>
      <c r="AD64" s="23">
        <v>2428000000</v>
      </c>
      <c r="AE64" s="23">
        <v>8413000</v>
      </c>
      <c r="AF64" s="23">
        <v>453045000</v>
      </c>
      <c r="AG64" s="23">
        <v>726009</v>
      </c>
      <c r="AH64" s="23">
        <v>473985</v>
      </c>
    </row>
    <row r="65" spans="1:34">
      <c r="A65" s="6" t="s">
        <v>160</v>
      </c>
      <c r="B65" s="1" t="s">
        <v>161</v>
      </c>
      <c r="C65" s="23"/>
      <c r="D65" s="23"/>
      <c r="E65" s="23">
        <v>5169000</v>
      </c>
      <c r="F65" s="23">
        <v>204876</v>
      </c>
      <c r="G65" s="23">
        <v>2936821</v>
      </c>
      <c r="H65" s="23">
        <v>4556</v>
      </c>
      <c r="I65" s="23">
        <v>11106000</v>
      </c>
      <c r="J65" s="23"/>
      <c r="K65" s="23"/>
      <c r="L65" s="23"/>
      <c r="M65" s="23"/>
      <c r="N65" s="23">
        <v>2504</v>
      </c>
      <c r="O65" s="23">
        <v>8662377</v>
      </c>
      <c r="P65" s="23">
        <v>1141715.3900000001</v>
      </c>
      <c r="Q65" s="23"/>
      <c r="R65" s="23">
        <v>147300000</v>
      </c>
      <c r="S65" s="23">
        <v>300840</v>
      </c>
      <c r="T65" s="23"/>
      <c r="U65" s="23"/>
      <c r="V65" s="23">
        <v>591787</v>
      </c>
      <c r="W65" s="23">
        <v>796657</v>
      </c>
      <c r="X65" s="23"/>
      <c r="Y65" s="23"/>
      <c r="Z65" s="23"/>
      <c r="AA65" s="23">
        <v>4516000</v>
      </c>
      <c r="AB65" s="23">
        <v>1575634</v>
      </c>
      <c r="AC65" s="23">
        <v>166894033.74000001</v>
      </c>
      <c r="AD65" s="23">
        <v>1400000000</v>
      </c>
      <c r="AE65" s="23">
        <v>1101000</v>
      </c>
      <c r="AF65" s="23">
        <v>154956000</v>
      </c>
      <c r="AG65" s="23">
        <v>31528</v>
      </c>
      <c r="AH65" s="23">
        <v>87242</v>
      </c>
    </row>
    <row r="66" spans="1:34">
      <c r="A66" s="6" t="s">
        <v>162</v>
      </c>
      <c r="B66" s="1" t="s">
        <v>163</v>
      </c>
      <c r="C66" s="23"/>
      <c r="D66" s="23"/>
      <c r="E66" s="23"/>
      <c r="F66" s="23"/>
      <c r="G66" s="23">
        <v>5747589</v>
      </c>
      <c r="H66" s="23"/>
      <c r="I66" s="23">
        <v>20330000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>
        <v>12052</v>
      </c>
      <c r="X66" s="23"/>
      <c r="Y66" s="23"/>
      <c r="Z66" s="23"/>
      <c r="AA66" s="23">
        <v>4505000</v>
      </c>
      <c r="AB66" s="23">
        <v>3134843</v>
      </c>
      <c r="AC66" s="23"/>
      <c r="AD66" s="23"/>
      <c r="AE66" s="23"/>
      <c r="AF66" s="23">
        <v>413961</v>
      </c>
      <c r="AG66" s="23"/>
      <c r="AH66" s="23"/>
    </row>
    <row r="67" spans="1:34">
      <c r="A67" s="6" t="s">
        <v>164</v>
      </c>
      <c r="B67" s="1" t="s">
        <v>165</v>
      </c>
      <c r="C67" s="23">
        <v>8539679</v>
      </c>
      <c r="D67" s="23">
        <v>4080682</v>
      </c>
      <c r="E67" s="23">
        <v>1222927000</v>
      </c>
      <c r="F67" s="23">
        <v>17423637</v>
      </c>
      <c r="G67" s="23">
        <v>179233727</v>
      </c>
      <c r="H67" s="23">
        <v>2156073</v>
      </c>
      <c r="I67" s="23">
        <v>895647000</v>
      </c>
      <c r="J67" s="23">
        <v>6469000</v>
      </c>
      <c r="K67" s="23">
        <v>17025869</v>
      </c>
      <c r="L67" s="23">
        <v>306074</v>
      </c>
      <c r="M67" s="23">
        <v>20092498</v>
      </c>
      <c r="N67" s="23">
        <v>29694680</v>
      </c>
      <c r="O67" s="23">
        <v>26410451</v>
      </c>
      <c r="P67" s="23">
        <v>54604618.320000023</v>
      </c>
      <c r="Q67" s="23">
        <v>92503</v>
      </c>
      <c r="R67" s="23">
        <v>1212900000</v>
      </c>
      <c r="S67" s="23">
        <v>18347532</v>
      </c>
      <c r="T67" s="23">
        <v>645148</v>
      </c>
      <c r="U67" s="23">
        <v>618693</v>
      </c>
      <c r="V67" s="23">
        <v>31093642</v>
      </c>
      <c r="W67" s="23">
        <v>22729271</v>
      </c>
      <c r="X67" s="23">
        <v>1615050</v>
      </c>
      <c r="Y67" s="23">
        <v>71456</v>
      </c>
      <c r="Z67" s="23">
        <v>1948001</v>
      </c>
      <c r="AA67" s="23">
        <v>138741000</v>
      </c>
      <c r="AB67" s="23">
        <v>114054099</v>
      </c>
      <c r="AC67" s="23">
        <v>3130663094.1900001</v>
      </c>
      <c r="AD67" s="23">
        <v>210037000000</v>
      </c>
      <c r="AE67" s="23">
        <v>317873000</v>
      </c>
      <c r="AF67" s="23">
        <v>4111444039</v>
      </c>
      <c r="AG67" s="23">
        <v>17929845</v>
      </c>
      <c r="AH67" s="23">
        <v>10896054</v>
      </c>
    </row>
    <row r="68" spans="1:34">
      <c r="A68" s="6" t="s">
        <v>166</v>
      </c>
      <c r="B68" s="1" t="s">
        <v>167</v>
      </c>
      <c r="C68" s="23"/>
      <c r="D68" s="23"/>
      <c r="E68" s="23"/>
      <c r="F68" s="23">
        <v>0</v>
      </c>
      <c r="G68" s="23"/>
      <c r="H68" s="23">
        <v>-352988</v>
      </c>
      <c r="I68" s="23"/>
      <c r="J68" s="23"/>
      <c r="K68" s="23"/>
      <c r="L68" s="23"/>
      <c r="M68" s="23"/>
      <c r="N68" s="23"/>
      <c r="O68" s="23"/>
      <c r="P68" s="23">
        <v>-281616</v>
      </c>
      <c r="Q68" s="23"/>
      <c r="R68" s="23">
        <v>-1100000</v>
      </c>
      <c r="S68" s="23"/>
      <c r="T68" s="23"/>
      <c r="U68" s="23"/>
      <c r="V68" s="23">
        <v>39374</v>
      </c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4">
      <c r="A69" s="8" t="s">
        <v>168</v>
      </c>
      <c r="B69" s="2" t="s">
        <v>169</v>
      </c>
      <c r="C69" s="24">
        <f>SUM(C63:C68)</f>
        <v>26265639</v>
      </c>
      <c r="D69" s="24">
        <v>5037749</v>
      </c>
      <c r="E69" s="24">
        <v>1963294000</v>
      </c>
      <c r="F69" s="24">
        <v>97049784</v>
      </c>
      <c r="G69" s="24">
        <v>614420793</v>
      </c>
      <c r="H69" s="24">
        <v>7220425</v>
      </c>
      <c r="I69" s="24">
        <v>2183199000</v>
      </c>
      <c r="J69" s="24">
        <v>19274000</v>
      </c>
      <c r="K69" s="24">
        <v>54074662</v>
      </c>
      <c r="L69" s="24">
        <v>1927293</v>
      </c>
      <c r="M69" s="24">
        <v>74366839</v>
      </c>
      <c r="N69" s="24">
        <v>32599142</v>
      </c>
      <c r="O69" s="24">
        <v>137812237</v>
      </c>
      <c r="P69" s="24">
        <v>143147689.66000003</v>
      </c>
      <c r="Q69" s="24">
        <v>136144</v>
      </c>
      <c r="R69" s="24">
        <v>3912800000</v>
      </c>
      <c r="S69" s="24">
        <v>62600580</v>
      </c>
      <c r="T69" s="24">
        <v>1929632</v>
      </c>
      <c r="U69" s="24">
        <v>687674</v>
      </c>
      <c r="V69" s="24">
        <v>71478098</v>
      </c>
      <c r="W69" s="24">
        <v>81904231</v>
      </c>
      <c r="X69" s="24">
        <v>2841407</v>
      </c>
      <c r="Y69" s="24">
        <v>385533</v>
      </c>
      <c r="Z69" s="24">
        <v>7550417</v>
      </c>
      <c r="AA69" s="24">
        <v>440933000</v>
      </c>
      <c r="AB69" s="24">
        <v>246062739</v>
      </c>
      <c r="AC69" s="24">
        <v>6778809245.4099998</v>
      </c>
      <c r="AD69" s="24">
        <v>213865000000</v>
      </c>
      <c r="AE69" s="24">
        <v>522901000</v>
      </c>
      <c r="AF69" s="24">
        <v>9974395000</v>
      </c>
      <c r="AG69" s="24">
        <v>43346227</v>
      </c>
      <c r="AH69" s="24">
        <v>39862611</v>
      </c>
    </row>
    <row r="70" spans="1:34">
      <c r="A70" s="8" t="s">
        <v>170</v>
      </c>
      <c r="B70" s="2" t="s">
        <v>171</v>
      </c>
      <c r="C70" s="24">
        <f>C61-C69</f>
        <v>-324732</v>
      </c>
      <c r="D70" s="24">
        <v>22969</v>
      </c>
      <c r="E70" s="24">
        <v>32949000</v>
      </c>
      <c r="F70" s="24">
        <v>307762</v>
      </c>
      <c r="G70" s="24">
        <v>30367084</v>
      </c>
      <c r="H70" s="24">
        <v>-1694922</v>
      </c>
      <c r="I70" s="24">
        <v>95218000</v>
      </c>
      <c r="J70" s="24"/>
      <c r="K70" s="24">
        <v>933916</v>
      </c>
      <c r="L70" s="24">
        <v>-50938</v>
      </c>
      <c r="M70" s="24">
        <v>-9018</v>
      </c>
      <c r="N70" s="24">
        <v>4922097</v>
      </c>
      <c r="O70" s="24">
        <v>-13930730</v>
      </c>
      <c r="P70" s="24">
        <v>1924767.6999999881</v>
      </c>
      <c r="Q70" s="24">
        <v>4993</v>
      </c>
      <c r="R70" s="24">
        <v>375400000</v>
      </c>
      <c r="S70" s="24">
        <v>-313054</v>
      </c>
      <c r="T70" s="24">
        <v>-419499</v>
      </c>
      <c r="U70" s="24">
        <v>5243</v>
      </c>
      <c r="V70" s="24">
        <v>-45455</v>
      </c>
      <c r="W70" s="24">
        <v>748041</v>
      </c>
      <c r="X70" s="24">
        <v>1194354</v>
      </c>
      <c r="Y70" s="24">
        <v>12938</v>
      </c>
      <c r="Z70" s="24">
        <v>1900515</v>
      </c>
      <c r="AA70" s="24">
        <v>-4607000</v>
      </c>
      <c r="AB70" s="24">
        <v>4807432</v>
      </c>
      <c r="AC70" s="24">
        <v>786694710.86000061</v>
      </c>
      <c r="AD70" s="24">
        <v>11986000000</v>
      </c>
      <c r="AE70" s="24">
        <v>-16468000</v>
      </c>
      <c r="AF70" s="24">
        <v>797883000</v>
      </c>
      <c r="AG70" s="24">
        <v>-77039</v>
      </c>
      <c r="AH70" s="24">
        <v>-33498</v>
      </c>
    </row>
    <row r="71" spans="1:34">
      <c r="A71" s="36" t="s">
        <v>172</v>
      </c>
      <c r="B71" s="37"/>
      <c r="C71" s="3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>
      <c r="A72" s="6" t="s">
        <v>173</v>
      </c>
      <c r="B72" s="1" t="s">
        <v>174</v>
      </c>
      <c r="C72" s="23"/>
      <c r="D72" s="23">
        <v>0</v>
      </c>
      <c r="E72" s="23"/>
      <c r="F72" s="23"/>
      <c r="G72" s="23"/>
      <c r="H72" s="23">
        <v>788087</v>
      </c>
      <c r="I72" s="23"/>
      <c r="J72" s="23"/>
      <c r="K72" s="23"/>
      <c r="L72" s="23">
        <v>0</v>
      </c>
      <c r="M72" s="23"/>
      <c r="N72" s="23"/>
      <c r="O72" s="23">
        <v>0</v>
      </c>
      <c r="P72" s="23">
        <v>0</v>
      </c>
      <c r="Q72" s="23"/>
      <c r="R72" s="23"/>
      <c r="S72" s="23"/>
      <c r="T72" s="23"/>
      <c r="U72" s="23">
        <v>0</v>
      </c>
      <c r="V72" s="23"/>
      <c r="W72" s="23">
        <v>0</v>
      </c>
      <c r="X72" s="23"/>
      <c r="Y72" s="23"/>
      <c r="Z72" s="23"/>
      <c r="AA72" s="23"/>
      <c r="AB72" s="23"/>
      <c r="AC72" s="23"/>
      <c r="AD72" s="23"/>
      <c r="AE72" s="23"/>
      <c r="AF72" s="23"/>
      <c r="AG72" s="23">
        <v>0</v>
      </c>
      <c r="AH72" s="23">
        <v>0</v>
      </c>
    </row>
    <row r="73" spans="1:34">
      <c r="A73" s="6" t="s">
        <v>175</v>
      </c>
      <c r="B73" s="1" t="s">
        <v>176</v>
      </c>
      <c r="C73" s="23"/>
      <c r="D73" s="23">
        <v>0</v>
      </c>
      <c r="E73" s="23">
        <v>-4783000</v>
      </c>
      <c r="F73" s="23"/>
      <c r="G73" s="23"/>
      <c r="H73" s="23">
        <v>-41140</v>
      </c>
      <c r="I73" s="23">
        <v>5921000</v>
      </c>
      <c r="J73" s="23"/>
      <c r="K73" s="23"/>
      <c r="L73" s="23">
        <v>0</v>
      </c>
      <c r="M73" s="23"/>
      <c r="N73" s="23"/>
      <c r="O73" s="23">
        <v>0</v>
      </c>
      <c r="P73" s="23">
        <v>0</v>
      </c>
      <c r="Q73" s="23"/>
      <c r="R73" s="23">
        <v>-83100000</v>
      </c>
      <c r="S73" s="23">
        <v>68052</v>
      </c>
      <c r="T73" s="23"/>
      <c r="U73" s="23">
        <v>0</v>
      </c>
      <c r="V73" s="23">
        <v>395791</v>
      </c>
      <c r="W73" s="23">
        <v>0</v>
      </c>
      <c r="X73" s="23"/>
      <c r="Y73" s="23"/>
      <c r="Z73" s="23">
        <v>-9611</v>
      </c>
      <c r="AA73" s="23">
        <v>-515000</v>
      </c>
      <c r="AB73" s="23">
        <v>630192</v>
      </c>
      <c r="AC73" s="23">
        <v>-51840440</v>
      </c>
      <c r="AD73" s="23">
        <v>-7500000000</v>
      </c>
      <c r="AE73" s="23"/>
      <c r="AF73" s="23"/>
      <c r="AG73" s="23">
        <v>0</v>
      </c>
      <c r="AH73" s="23">
        <v>0</v>
      </c>
    </row>
    <row r="74" spans="1:34">
      <c r="A74" s="8" t="s">
        <v>177</v>
      </c>
      <c r="B74" s="2" t="s">
        <v>178</v>
      </c>
      <c r="C74" s="24">
        <f>C70+C72+C73</f>
        <v>-324732</v>
      </c>
      <c r="D74" s="24">
        <v>22969</v>
      </c>
      <c r="E74" s="24">
        <v>28166000</v>
      </c>
      <c r="F74" s="24">
        <v>307762</v>
      </c>
      <c r="G74" s="24">
        <v>30367084</v>
      </c>
      <c r="H74" s="24">
        <v>-947975</v>
      </c>
      <c r="I74" s="24">
        <v>101139000</v>
      </c>
      <c r="J74" s="24"/>
      <c r="K74" s="24">
        <v>933916</v>
      </c>
      <c r="L74" s="24">
        <v>-50938</v>
      </c>
      <c r="M74" s="24">
        <v>-9018</v>
      </c>
      <c r="N74" s="24">
        <v>4922097</v>
      </c>
      <c r="O74" s="24">
        <v>-13930730</v>
      </c>
      <c r="P74" s="24">
        <v>1924767.6999999881</v>
      </c>
      <c r="Q74" s="24">
        <v>4993</v>
      </c>
      <c r="R74" s="24">
        <v>292300000</v>
      </c>
      <c r="S74" s="24">
        <v>-245002</v>
      </c>
      <c r="T74" s="24">
        <v>-419499</v>
      </c>
      <c r="U74" s="24">
        <v>5243</v>
      </c>
      <c r="V74" s="24">
        <v>350336</v>
      </c>
      <c r="W74" s="24">
        <v>748041</v>
      </c>
      <c r="X74" s="24">
        <v>1194354</v>
      </c>
      <c r="Y74" s="24">
        <v>12938</v>
      </c>
      <c r="Z74" s="24">
        <v>1890904</v>
      </c>
      <c r="AA74" s="24">
        <v>-5122000</v>
      </c>
      <c r="AB74" s="24">
        <v>5437624</v>
      </c>
      <c r="AC74" s="24">
        <v>734854270.86000061</v>
      </c>
      <c r="AD74" s="24">
        <v>4486000000</v>
      </c>
      <c r="AE74" s="24">
        <v>-16468000</v>
      </c>
      <c r="AF74" s="24">
        <v>797883000</v>
      </c>
      <c r="AG74" s="24">
        <v>-77039</v>
      </c>
      <c r="AH74" s="24">
        <v>-33498</v>
      </c>
    </row>
    <row r="75" spans="1:34">
      <c r="A75" s="6" t="s">
        <v>179</v>
      </c>
      <c r="B75" s="1" t="s">
        <v>180</v>
      </c>
      <c r="C75" s="23"/>
      <c r="D75" s="23">
        <v>0</v>
      </c>
      <c r="E75" s="23"/>
      <c r="F75" s="23"/>
      <c r="G75" s="23"/>
      <c r="H75" s="23"/>
      <c r="I75" s="23">
        <v>17636000</v>
      </c>
      <c r="J75" s="23"/>
      <c r="K75" s="23"/>
      <c r="L75" s="23">
        <v>0</v>
      </c>
      <c r="M75" s="23"/>
      <c r="N75" s="23"/>
      <c r="O75" s="23">
        <v>0</v>
      </c>
      <c r="P75" s="23">
        <v>0</v>
      </c>
      <c r="Q75" s="23"/>
      <c r="R75" s="23"/>
      <c r="S75" s="23">
        <v>1046753</v>
      </c>
      <c r="T75" s="23"/>
      <c r="U75" s="23">
        <v>0</v>
      </c>
      <c r="V75" s="23"/>
      <c r="W75" s="23">
        <v>0</v>
      </c>
      <c r="X75" s="23"/>
      <c r="Y75" s="23"/>
      <c r="Z75" s="23"/>
      <c r="AA75" s="23">
        <v>509000</v>
      </c>
      <c r="AB75" s="23">
        <v>944634</v>
      </c>
      <c r="AC75" s="23"/>
      <c r="AD75" s="23"/>
      <c r="AE75" s="23"/>
      <c r="AF75" s="23"/>
      <c r="AG75" s="23">
        <v>0</v>
      </c>
      <c r="AH75" s="23">
        <v>0</v>
      </c>
    </row>
    <row r="76" spans="1:34">
      <c r="A76" s="6" t="s">
        <v>181</v>
      </c>
      <c r="B76" s="1" t="s">
        <v>182</v>
      </c>
      <c r="C76" s="23"/>
      <c r="D76" s="23">
        <v>0</v>
      </c>
      <c r="E76" s="23"/>
      <c r="F76" s="23"/>
      <c r="G76" s="23"/>
      <c r="H76" s="23"/>
      <c r="I76" s="23"/>
      <c r="J76" s="23"/>
      <c r="K76" s="23"/>
      <c r="L76" s="23">
        <v>0</v>
      </c>
      <c r="M76" s="23"/>
      <c r="N76" s="23"/>
      <c r="O76" s="23">
        <v>0</v>
      </c>
      <c r="P76" s="23">
        <v>0</v>
      </c>
      <c r="Q76" s="23"/>
      <c r="R76" s="23"/>
      <c r="S76" s="23"/>
      <c r="T76" s="23"/>
      <c r="U76" s="23">
        <v>0</v>
      </c>
      <c r="V76" s="23"/>
      <c r="W76" s="23">
        <v>0</v>
      </c>
      <c r="X76" s="23"/>
      <c r="Y76" s="23"/>
      <c r="Z76" s="23"/>
      <c r="AA76" s="23"/>
      <c r="AB76" s="23"/>
      <c r="AC76" s="23"/>
      <c r="AD76" s="23"/>
      <c r="AE76" s="23"/>
      <c r="AF76" s="23"/>
      <c r="AG76" s="23">
        <v>0</v>
      </c>
      <c r="AH76" s="23">
        <v>0</v>
      </c>
    </row>
    <row r="77" spans="1:34" ht="15.75" thickBot="1">
      <c r="A77" s="11" t="s">
        <v>183</v>
      </c>
      <c r="B77" s="12" t="s">
        <v>184</v>
      </c>
      <c r="C77" s="28">
        <f>SUM(C74:C76)</f>
        <v>-324732</v>
      </c>
      <c r="D77" s="28">
        <v>22969</v>
      </c>
      <c r="E77" s="28">
        <v>28166000</v>
      </c>
      <c r="F77" s="28">
        <v>307762</v>
      </c>
      <c r="G77" s="28">
        <v>30367084</v>
      </c>
      <c r="H77" s="28">
        <v>-947975</v>
      </c>
      <c r="I77" s="28">
        <v>118775000</v>
      </c>
      <c r="J77" s="28"/>
      <c r="K77" s="28">
        <v>933916</v>
      </c>
      <c r="L77" s="28">
        <v>-50938</v>
      </c>
      <c r="M77" s="28">
        <v>-9018</v>
      </c>
      <c r="N77" s="28">
        <v>4922097</v>
      </c>
      <c r="O77" s="28">
        <v>-13930730</v>
      </c>
      <c r="P77" s="28">
        <v>1924767.6999999881</v>
      </c>
      <c r="Q77" s="28">
        <v>4993</v>
      </c>
      <c r="R77" s="28">
        <v>292300000</v>
      </c>
      <c r="S77" s="28">
        <v>801751</v>
      </c>
      <c r="T77" s="28">
        <v>-419499</v>
      </c>
      <c r="U77" s="28">
        <v>5243</v>
      </c>
      <c r="V77" s="28">
        <v>350336</v>
      </c>
      <c r="W77" s="28">
        <v>748041</v>
      </c>
      <c r="X77" s="28">
        <v>1194354</v>
      </c>
      <c r="Y77" s="28">
        <v>12938</v>
      </c>
      <c r="Z77" s="28">
        <v>1890904</v>
      </c>
      <c r="AA77" s="28">
        <v>-4613000</v>
      </c>
      <c r="AB77" s="28">
        <v>6382258</v>
      </c>
      <c r="AC77" s="28">
        <v>734854270.86000061</v>
      </c>
      <c r="AD77" s="28">
        <v>4486000000</v>
      </c>
      <c r="AE77" s="28">
        <v>-16468000</v>
      </c>
      <c r="AF77" s="28">
        <v>797883000</v>
      </c>
      <c r="AG77" s="28">
        <v>-77039</v>
      </c>
      <c r="AH77" s="28">
        <v>-33498</v>
      </c>
    </row>
    <row r="78" spans="1:34" ht="15.75" thickTop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</sheetData>
  <mergeCells count="14">
    <mergeCell ref="A71:C71"/>
    <mergeCell ref="A4:C4"/>
    <mergeCell ref="A47:C47"/>
    <mergeCell ref="A49:C49"/>
    <mergeCell ref="A54:C54"/>
    <mergeCell ref="A62:C62"/>
    <mergeCell ref="A35:C35"/>
    <mergeCell ref="A28:C28"/>
    <mergeCell ref="A29:C29"/>
    <mergeCell ref="A41:C41"/>
    <mergeCell ref="A17:C17"/>
    <mergeCell ref="A6:C6"/>
    <mergeCell ref="A7:C7"/>
    <mergeCell ref="A11:C11"/>
  </mergeCells>
  <pageMargins left="0.7" right="0.7" top="0.75" bottom="0.75" header="0.3" footer="0.3"/>
  <pageSetup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16" ma:contentTypeDescription="Create a new document." ma:contentTypeScope="" ma:versionID="cda9316f6774f182f900de5ec6097f12">
  <xsd:schema xmlns:xsd="http://www.w3.org/2001/XMLSchema" xmlns:xs="http://www.w3.org/2001/XMLSchema" xmlns:p="http://schemas.microsoft.com/office/2006/metadata/properties" xmlns:ns2="76fe0413-0503-4bd4-aaad-f298049ef40d" xmlns:ns3="238a7fb3-ecbf-4877-938d-446e9b051090" targetNamespace="http://schemas.microsoft.com/office/2006/metadata/properties" ma:root="true" ma:fieldsID="9e18172358aaa3d7bb9da62ca12f876a" ns2:_="" ns3:_="">
    <xsd:import namespace="76fe0413-0503-4bd4-aaad-f298049ef40d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InternalorExter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nternalorExternal" ma:index="22" nillable="true" ma:displayName="Internal or External" ma:description="Type of communication" ma:format="Dropdown" ma:internalName="InternalorExternal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76fe0413-0503-4bd4-aaad-f298049ef40d">
      <Terms xmlns="http://schemas.microsoft.com/office/infopath/2007/PartnerControls"/>
    </lcf76f155ced4ddcb4097134ff3c332f>
    <InternalorExternal xmlns="76fe0413-0503-4bd4-aaad-f298049ef40d" xsi:nil="true"/>
  </documentManagement>
</p:properties>
</file>

<file path=customXml/itemProps1.xml><?xml version="1.0" encoding="utf-8"?>
<ds:datastoreItem xmlns:ds="http://schemas.openxmlformats.org/officeDocument/2006/customXml" ds:itemID="{546F6C1E-2A50-43A6-AD07-1D3F627F98B7}"/>
</file>

<file path=customXml/itemProps2.xml><?xml version="1.0" encoding="utf-8"?>
<ds:datastoreItem xmlns:ds="http://schemas.openxmlformats.org/officeDocument/2006/customXml" ds:itemID="{0A572D09-84D9-40C4-A89B-F1B71F26CA45}"/>
</file>

<file path=customXml/itemProps3.xml><?xml version="1.0" encoding="utf-8"?>
<ds:datastoreItem xmlns:ds="http://schemas.openxmlformats.org/officeDocument/2006/customXml" ds:itemID="{1CCA14EF-21A8-4AFE-9910-4896DDDF4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EReidy</dc:creator>
  <cp:keywords/>
  <dc:description/>
  <cp:lastModifiedBy/>
  <cp:revision/>
  <dcterms:created xsi:type="dcterms:W3CDTF">2018-06-11T14:55:00Z</dcterms:created>
  <dcterms:modified xsi:type="dcterms:W3CDTF">2023-06-14T19:01:34Z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</Properties>
</file>